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buckeyemailosu-my.sharepoint.com/personal/gayley_3_osu_edu/Documents/OSU Space Standards Update/Final/"/>
    </mc:Choice>
  </mc:AlternateContent>
  <xr:revisionPtr revIDLastSave="6" documentId="8_{2A454CDD-CA2E-4A28-8FC7-D0810CEE9447}" xr6:coauthVersionLast="47" xr6:coauthVersionMax="47" xr10:uidLastSave="{489D7B41-2F82-4E3C-8165-A3CC8C1F5D66}"/>
  <bookViews>
    <workbookView xWindow="-108" yWindow="-108" windowWidth="23256" windowHeight="12576" xr2:uid="{DB8CEB31-8279-46EF-A1A2-B9497804522D}"/>
  </bookViews>
  <sheets>
    <sheet name="OSU Calculator" sheetId="2" r:id="rId1"/>
  </sheets>
  <definedNames>
    <definedName name="_xlnm.Print_Area" localSheetId="0">'OSU Calculator'!$A$1:$L$45</definedName>
  </definedNames>
  <calcPr calcId="191029"/>
  <customWorkbookViews>
    <customWorkbookView name="OSU Space Calculator" guid="{0058188D-78EE-42F9-9195-08EAF710C4D6}" maximized="1" xWindow="-9" yWindow="-9" windowWidth="1938" windowHeight="1060" activeSheetId="2"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2" l="1"/>
  <c r="K41" i="2" s="1"/>
  <c r="D10" i="2" l="1"/>
  <c r="J39" i="2"/>
  <c r="K38" i="2"/>
  <c r="J41" i="2"/>
  <c r="K39" i="2"/>
  <c r="J38" i="2"/>
  <c r="J40" i="2"/>
  <c r="K40" i="2"/>
  <c r="H31" i="2"/>
  <c r="H30" i="2"/>
  <c r="H29" i="2"/>
  <c r="H28" i="2"/>
  <c r="H27" i="2"/>
  <c r="H26" i="2"/>
  <c r="H25" i="2"/>
  <c r="H24" i="2"/>
  <c r="H23" i="2"/>
  <c r="H22" i="2"/>
  <c r="H21" i="2"/>
  <c r="H20" i="2"/>
  <c r="H19" i="2"/>
  <c r="G31" i="2"/>
  <c r="G30" i="2"/>
  <c r="G29" i="2"/>
  <c r="G28" i="2"/>
  <c r="G27" i="2"/>
  <c r="G26" i="2"/>
  <c r="G25" i="2"/>
  <c r="G24" i="2"/>
  <c r="G23" i="2"/>
  <c r="G22" i="2"/>
  <c r="G21" i="2"/>
  <c r="G20" i="2"/>
  <c r="G19" i="2"/>
  <c r="I41" i="2" l="1"/>
  <c r="I39" i="2"/>
  <c r="I38" i="2"/>
  <c r="H38" i="2"/>
  <c r="H41" i="2"/>
  <c r="H40" i="2"/>
  <c r="H39" i="2"/>
  <c r="I40" i="2"/>
  <c r="E11" i="2"/>
  <c r="E10" i="2"/>
  <c r="D11" i="2"/>
  <c r="G32" i="2"/>
  <c r="H32" i="2"/>
  <c r="H42" i="2" l="1"/>
  <c r="D8" i="2" s="1"/>
  <c r="I42" i="2"/>
  <c r="E8" i="2" s="1"/>
  <c r="K42" i="2"/>
  <c r="J42" i="2"/>
  <c r="E7" i="2"/>
  <c r="D7" i="2"/>
  <c r="D9" i="2" l="1"/>
  <c r="D12" i="2" s="1"/>
  <c r="D14" i="2" s="1"/>
  <c r="E9" i="2"/>
  <c r="E12" i="2" s="1"/>
  <c r="E14" i="2" s="1"/>
</calcChain>
</file>

<file path=xl/sharedStrings.xml><?xml version="1.0" encoding="utf-8"?>
<sst xmlns="http://schemas.openxmlformats.org/spreadsheetml/2006/main" count="66" uniqueCount="40">
  <si>
    <t>Leadership</t>
  </si>
  <si>
    <t>Focused with Frequent Meetings</t>
  </si>
  <si>
    <t>Focused</t>
  </si>
  <si>
    <t>Administration</t>
  </si>
  <si>
    <t>Fixed</t>
  </si>
  <si>
    <t>FT Professional Staff &amp; Faculty</t>
  </si>
  <si>
    <t>Flexible</t>
  </si>
  <si>
    <t>FT Support Staff &amp; Lecturers</t>
  </si>
  <si>
    <t>Free Address</t>
  </si>
  <si>
    <t>PT Staff &amp; Faculty, Post-Docs, Students</t>
  </si>
  <si>
    <t>Workspace</t>
  </si>
  <si>
    <t>Huddle Rooms</t>
  </si>
  <si>
    <t>Low</t>
  </si>
  <si>
    <t>High</t>
  </si>
  <si>
    <t>Role</t>
  </si>
  <si>
    <t>Workstyle</t>
  </si>
  <si>
    <t>Team Rooms</t>
  </si>
  <si>
    <t>Standard Conference Rooms</t>
  </si>
  <si>
    <t>Large Conference Rooms</t>
  </si>
  <si>
    <t>NASF</t>
  </si>
  <si>
    <t>Rooms</t>
  </si>
  <si>
    <t>NASF per Space</t>
  </si>
  <si>
    <t>Standards</t>
  </si>
  <si>
    <t>FTE per Space</t>
  </si>
  <si>
    <t>Projections</t>
  </si>
  <si>
    <t>Projected NASF</t>
  </si>
  <si>
    <t>Space Type</t>
  </si>
  <si>
    <t>*FTE counts must meet per space minimums to receive conference and collaboration room allocations</t>
  </si>
  <si>
    <t>**Rooms per FTE round to the nearest whole number</t>
  </si>
  <si>
    <t>Conference &amp; Collaboration Space</t>
  </si>
  <si>
    <t>2021 OSU WORKPLACE SPACE ALLOCATION CALCULATOR</t>
  </si>
  <si>
    <t>Space Summary</t>
  </si>
  <si>
    <r>
      <t>Support Space</t>
    </r>
    <r>
      <rPr>
        <i/>
        <sz val="12"/>
        <rFont val="Trade Gothic LT Std"/>
        <family val="3"/>
      </rPr>
      <t xml:space="preserve"> (5-10 NASF per FTE)</t>
    </r>
  </si>
  <si>
    <r>
      <t xml:space="preserve">Community Space </t>
    </r>
    <r>
      <rPr>
        <i/>
        <sz val="12"/>
        <rFont val="Trade Gothic LT Std"/>
        <family val="3"/>
      </rPr>
      <t>(5-10 NASF per FTE)</t>
    </r>
  </si>
  <si>
    <r>
      <t xml:space="preserve">Internal Suite Circulation </t>
    </r>
    <r>
      <rPr>
        <i/>
        <sz val="12"/>
        <rFont val="Trade Gothic LT Std"/>
        <family val="3"/>
      </rPr>
      <t>(15-20% of Workspace)</t>
    </r>
  </si>
  <si>
    <t>ENTER NUMBER OF FTEs HERE</t>
  </si>
  <si>
    <t>Optional: Enter Grossing Factor</t>
  </si>
  <si>
    <t>Total Gross Assignable Square Feet</t>
  </si>
  <si>
    <t>Total Net Assignable Square Feet</t>
  </si>
  <si>
    <t xml:space="preserve">To use this calculator, enter the number of employee FTEs by role and workstyle in the 'Workplace' section below. This calculator is intended to aid in high-level workplace space programming. It provides the user with a projected range of space required to support the workplace based on the number and types of employees. The standards provided are not entitlements and should be interpreted as the maximum acceptable quantities. The projections are provided in net assignable square footage (NASF) and do not include non-assignable spaces such as restrooms, data closets, stairways, mechanical spaces, etc. The user has the option to enter a grossing factor range where indicated below to generate an estimated gross square footage.For terminology definitions, please see the OSU Space Standards documentation.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</si>
</sst>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MrEavesXLModOTBook"/>
      <family val="2"/>
    </font>
    <font>
      <b/>
      <sz val="14"/>
      <color theme="2" tint="-0.499984740745262"/>
      <name val="Trade Gothic LT Std"/>
      <family val="3"/>
    </font>
    <font>
      <sz val="11"/>
      <color theme="1"/>
      <name val="Trade Gothic LT Std"/>
      <family val="3"/>
    </font>
    <font>
      <sz val="14"/>
      <name val="Trade Gothic LT Std"/>
      <family val="3"/>
    </font>
    <font>
      <b/>
      <sz val="14"/>
      <name val="Trade Gothic LT Std"/>
      <family val="3"/>
    </font>
    <font>
      <b/>
      <sz val="11"/>
      <color theme="0"/>
      <name val="Trade Gothic LT Std"/>
      <family val="3"/>
    </font>
    <font>
      <sz val="11"/>
      <color theme="0"/>
      <name val="Trade Gothic LT Std"/>
      <family val="3"/>
    </font>
    <font>
      <b/>
      <sz val="12"/>
      <color rgb="FF960000"/>
      <name val="Trade Gothic LT Std"/>
      <family val="3"/>
    </font>
    <font>
      <sz val="11"/>
      <name val="Trade Gothic LT Std"/>
      <family val="3"/>
    </font>
    <font>
      <b/>
      <sz val="11"/>
      <color theme="2" tint="-0.499984740745262"/>
      <name val="Trade Gothic LT Std"/>
      <family val="3"/>
    </font>
    <font>
      <sz val="11"/>
      <color theme="2" tint="-0.499984740745262"/>
      <name val="Trade Gothic LT Std"/>
      <family val="3"/>
    </font>
    <font>
      <b/>
      <sz val="11"/>
      <color theme="0" tint="-0.499984740745262"/>
      <name val="Trade Gothic LT Std"/>
      <family val="3"/>
    </font>
    <font>
      <b/>
      <sz val="11"/>
      <color theme="1"/>
      <name val="Trade Gothic LT Std"/>
      <family val="3"/>
    </font>
    <font>
      <b/>
      <sz val="14"/>
      <color theme="0"/>
      <name val="Trade Gothic LT Std"/>
      <family val="3"/>
    </font>
    <font>
      <b/>
      <sz val="11"/>
      <color theme="1" tint="0.249977111117893"/>
      <name val="Trade Gothic LT Std"/>
      <family val="3"/>
    </font>
    <font>
      <b/>
      <sz val="11"/>
      <name val="Trade Gothic LT Std"/>
      <family val="3"/>
    </font>
    <font>
      <sz val="11"/>
      <color theme="1"/>
      <name val="MrEavesXLModOTBook"/>
      <family val="2"/>
    </font>
    <font>
      <i/>
      <sz val="12"/>
      <name val="Trade Gothic LT Std"/>
      <family val="3"/>
    </font>
    <font>
      <i/>
      <sz val="12"/>
      <color theme="1"/>
      <name val="Trade Gothic LT Std"/>
      <family val="3"/>
    </font>
    <font>
      <b/>
      <sz val="14"/>
      <color theme="0" tint="-0.499984740745262"/>
      <name val="Trade Gothic LT Std"/>
      <family val="3"/>
    </font>
    <font>
      <sz val="12"/>
      <name val="Trade Gothic LT Std"/>
      <family val="3"/>
    </font>
  </fonts>
  <fills count="13">
    <fill>
      <patternFill patternType="none"/>
    </fill>
    <fill>
      <patternFill patternType="gray125"/>
    </fill>
    <fill>
      <patternFill patternType="solid">
        <fgColor rgb="FF710000"/>
        <bgColor indexed="64"/>
      </patternFill>
    </fill>
    <fill>
      <patternFill patternType="solid">
        <fgColor rgb="FF960000"/>
        <bgColor indexed="64"/>
      </patternFill>
    </fill>
    <fill>
      <patternFill patternType="solid">
        <fgColor rgb="FFFF6F6F"/>
        <bgColor indexed="64"/>
      </patternFill>
    </fill>
    <fill>
      <patternFill patternType="solid">
        <fgColor rgb="FFFFB7B7"/>
        <bgColor indexed="64"/>
      </patternFill>
    </fill>
    <fill>
      <patternFill patternType="solid">
        <fgColor rgb="FF757171"/>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D5D5"/>
        <bgColor indexed="64"/>
      </patternFill>
    </fill>
    <fill>
      <patternFill patternType="solid">
        <fgColor rgb="FFFF2727"/>
        <bgColor indexed="64"/>
      </patternFill>
    </fill>
  </fills>
  <borders count="93">
    <border>
      <left/>
      <right/>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medium">
        <color theme="0"/>
      </right>
      <top/>
      <bottom/>
      <diagonal/>
    </border>
    <border>
      <left/>
      <right/>
      <top style="thick">
        <color theme="0"/>
      </top>
      <bottom style="thick">
        <color theme="0"/>
      </bottom>
      <diagonal/>
    </border>
    <border>
      <left/>
      <right style="thin">
        <color rgb="FF710000"/>
      </right>
      <top style="thin">
        <color rgb="FF710000"/>
      </top>
      <bottom style="thin">
        <color rgb="FF710000"/>
      </bottom>
      <diagonal/>
    </border>
    <border>
      <left style="thin">
        <color rgb="FF710000"/>
      </left>
      <right/>
      <top style="thin">
        <color rgb="FF710000"/>
      </top>
      <bottom style="thin">
        <color rgb="FF710000"/>
      </bottom>
      <diagonal/>
    </border>
    <border>
      <left/>
      <right style="thin">
        <color rgb="FF710000"/>
      </right>
      <top style="thin">
        <color rgb="FF710000"/>
      </top>
      <bottom style="medium">
        <color rgb="FF710000"/>
      </bottom>
      <diagonal/>
    </border>
    <border>
      <left style="thin">
        <color rgb="FF710000"/>
      </left>
      <right/>
      <top style="thin">
        <color rgb="FF710000"/>
      </top>
      <bottom style="medium">
        <color rgb="FF710000"/>
      </bottom>
      <diagonal/>
    </border>
    <border>
      <left/>
      <right style="thin">
        <color rgb="FF710000"/>
      </right>
      <top style="medium">
        <color rgb="FF710000"/>
      </top>
      <bottom style="thin">
        <color rgb="FF710000"/>
      </bottom>
      <diagonal/>
    </border>
    <border>
      <left style="thin">
        <color rgb="FF710000"/>
      </left>
      <right/>
      <top style="medium">
        <color rgb="FF710000"/>
      </top>
      <bottom style="thin">
        <color rgb="FF710000"/>
      </bottom>
      <diagonal/>
    </border>
    <border>
      <left/>
      <right style="thin">
        <color rgb="FF710000"/>
      </right>
      <top style="thin">
        <color rgb="FF710000"/>
      </top>
      <bottom style="medium">
        <color rgb="FF960000"/>
      </bottom>
      <diagonal/>
    </border>
    <border>
      <left style="thin">
        <color rgb="FF710000"/>
      </left>
      <right/>
      <top style="thin">
        <color rgb="FF710000"/>
      </top>
      <bottom style="medium">
        <color rgb="FF960000"/>
      </bottom>
      <diagonal/>
    </border>
    <border>
      <left/>
      <right style="thin">
        <color rgb="FFFF2727"/>
      </right>
      <top style="medium">
        <color rgb="FF960000"/>
      </top>
      <bottom style="thin">
        <color rgb="FFFF2727"/>
      </bottom>
      <diagonal/>
    </border>
    <border>
      <left style="thin">
        <color rgb="FFFF2727"/>
      </left>
      <right/>
      <top style="medium">
        <color rgb="FF960000"/>
      </top>
      <bottom style="thin">
        <color rgb="FFFF2727"/>
      </bottom>
      <diagonal/>
    </border>
    <border>
      <left/>
      <right style="thin">
        <color rgb="FFFF2727"/>
      </right>
      <top style="thin">
        <color rgb="FFFF2727"/>
      </top>
      <bottom style="thin">
        <color rgb="FFFF2727"/>
      </bottom>
      <diagonal/>
    </border>
    <border>
      <left style="thin">
        <color rgb="FFFF2727"/>
      </left>
      <right/>
      <top style="thin">
        <color rgb="FFFF2727"/>
      </top>
      <bottom style="thin">
        <color rgb="FFFF2727"/>
      </bottom>
      <diagonal/>
    </border>
    <border>
      <left/>
      <right style="thin">
        <color rgb="FFFF2727"/>
      </right>
      <top style="thin">
        <color rgb="FFFF2727"/>
      </top>
      <bottom style="medium">
        <color rgb="FFFF2727"/>
      </bottom>
      <diagonal/>
    </border>
    <border>
      <left style="thin">
        <color rgb="FFFF2727"/>
      </left>
      <right/>
      <top style="thin">
        <color rgb="FFFF2727"/>
      </top>
      <bottom style="medium">
        <color rgb="FFFF2727"/>
      </bottom>
      <diagonal/>
    </border>
    <border>
      <left/>
      <right style="thin">
        <color rgb="FFFF6F6F"/>
      </right>
      <top style="medium">
        <color rgb="FFFF2727"/>
      </top>
      <bottom style="thin">
        <color rgb="FFFF6F6F"/>
      </bottom>
      <diagonal/>
    </border>
    <border>
      <left style="thin">
        <color rgb="FFFF6F6F"/>
      </left>
      <right/>
      <top style="medium">
        <color rgb="FFFF2727"/>
      </top>
      <bottom style="thin">
        <color rgb="FFFF6F6F"/>
      </bottom>
      <diagonal/>
    </border>
    <border>
      <left/>
      <right style="thin">
        <color rgb="FFFF6F6F"/>
      </right>
      <top style="thin">
        <color rgb="FFFF6F6F"/>
      </top>
      <bottom style="thin">
        <color rgb="FFFF6F6F"/>
      </bottom>
      <diagonal/>
    </border>
    <border>
      <left style="thin">
        <color rgb="FFFF6F6F"/>
      </left>
      <right/>
      <top style="thin">
        <color rgb="FFFF6F6F"/>
      </top>
      <bottom style="thin">
        <color rgb="FFFF6F6F"/>
      </bottom>
      <diagonal/>
    </border>
    <border>
      <left/>
      <right style="thin">
        <color rgb="FFFF6F6F"/>
      </right>
      <top style="thin">
        <color rgb="FFFF6F6F"/>
      </top>
      <bottom style="medium">
        <color rgb="FFFF6F6F"/>
      </bottom>
      <diagonal/>
    </border>
    <border>
      <left style="thin">
        <color rgb="FFFF6F6F"/>
      </left>
      <right/>
      <top style="thin">
        <color rgb="FFFF6F6F"/>
      </top>
      <bottom style="medium">
        <color rgb="FFFF6F6F"/>
      </bottom>
      <diagonal/>
    </border>
    <border>
      <left/>
      <right style="thin">
        <color rgb="FFFFB7B7"/>
      </right>
      <top style="medium">
        <color rgb="FFFF6F6F"/>
      </top>
      <bottom style="thin">
        <color rgb="FFFFB7B7"/>
      </bottom>
      <diagonal/>
    </border>
    <border>
      <left style="thin">
        <color rgb="FFFFB7B7"/>
      </left>
      <right/>
      <top style="medium">
        <color rgb="FFFF6F6F"/>
      </top>
      <bottom style="thin">
        <color rgb="FFFFB7B7"/>
      </bottom>
      <diagonal/>
    </border>
    <border>
      <left/>
      <right style="thin">
        <color rgb="FFFFB7B7"/>
      </right>
      <top style="thin">
        <color rgb="FFFFB7B7"/>
      </top>
      <bottom style="medium">
        <color rgb="FFFFB7B7"/>
      </bottom>
      <diagonal/>
    </border>
    <border>
      <left style="thin">
        <color rgb="FFFFB7B7"/>
      </left>
      <right/>
      <top style="thin">
        <color rgb="FFFFB7B7"/>
      </top>
      <bottom style="medium">
        <color rgb="FFFFB7B7"/>
      </bottom>
      <diagonal/>
    </border>
    <border>
      <left/>
      <right/>
      <top/>
      <bottom style="medium">
        <color theme="0"/>
      </bottom>
      <diagonal/>
    </border>
    <border>
      <left style="medium">
        <color theme="0"/>
      </left>
      <right style="medium">
        <color theme="0"/>
      </right>
      <top style="medium">
        <color rgb="FFFFB7B7"/>
      </top>
      <bottom/>
      <diagonal/>
    </border>
    <border>
      <left/>
      <right/>
      <top style="medium">
        <color theme="0"/>
      </top>
      <bottom style="medium">
        <color theme="0"/>
      </bottom>
      <diagonal/>
    </border>
    <border>
      <left/>
      <right style="thin">
        <color theme="0" tint="-0.34998626667073579"/>
      </right>
      <top style="thin">
        <color theme="0" tint="-0.34998626667073579"/>
      </top>
      <bottom style="thin">
        <color theme="0" tint="-0.34998626667073579"/>
      </bottom>
      <diagonal/>
    </border>
    <border>
      <left/>
      <right/>
      <top style="thick">
        <color theme="0"/>
      </top>
      <bottom style="medium">
        <color rgb="FFFFB7B7"/>
      </bottom>
      <diagonal/>
    </border>
    <border>
      <left/>
      <right/>
      <top style="medium">
        <color rgb="FF710000"/>
      </top>
      <bottom style="thick">
        <color theme="0"/>
      </bottom>
      <diagonal/>
    </border>
    <border>
      <left style="medium">
        <color theme="0"/>
      </left>
      <right/>
      <top/>
      <bottom/>
      <diagonal/>
    </border>
    <border>
      <left/>
      <right/>
      <top style="medium">
        <color theme="0"/>
      </top>
      <bottom style="medium">
        <color rgb="FF710000"/>
      </bottom>
      <diagonal/>
    </border>
    <border>
      <left/>
      <right style="thin">
        <color theme="0" tint="-0.34998626667073579"/>
      </right>
      <top style="thin">
        <color theme="0" tint="-0.34998626667073579"/>
      </top>
      <bottom style="medium">
        <color rgb="FF710000"/>
      </bottom>
      <diagonal/>
    </border>
    <border>
      <left style="thin">
        <color theme="0" tint="-0.34998626667073579"/>
      </left>
      <right/>
      <top style="thin">
        <color theme="0" tint="-0.34998626667073579"/>
      </top>
      <bottom style="medium">
        <color rgb="FF710000"/>
      </bottom>
      <diagonal/>
    </border>
    <border>
      <left/>
      <right/>
      <top style="medium">
        <color rgb="FF710000"/>
      </top>
      <bottom style="medium">
        <color theme="0"/>
      </bottom>
      <diagonal/>
    </border>
    <border>
      <left/>
      <right style="thin">
        <color theme="0" tint="-0.34998626667073579"/>
      </right>
      <top style="medium">
        <color rgb="FF710000"/>
      </top>
      <bottom style="thin">
        <color theme="0" tint="-0.34998626667073579"/>
      </bottom>
      <diagonal/>
    </border>
    <border>
      <left style="thin">
        <color theme="0" tint="-0.34998626667073579"/>
      </left>
      <right/>
      <top style="medium">
        <color rgb="FF710000"/>
      </top>
      <bottom style="thin">
        <color theme="0" tint="-0.34998626667073579"/>
      </bottom>
      <diagonal/>
    </border>
    <border>
      <left style="medium">
        <color theme="0"/>
      </left>
      <right style="medium">
        <color theme="0"/>
      </right>
      <top/>
      <bottom/>
      <diagonal/>
    </border>
    <border>
      <left/>
      <right style="medium">
        <color theme="0"/>
      </right>
      <top style="medium">
        <color theme="0"/>
      </top>
      <bottom style="medium">
        <color rgb="FF710000"/>
      </bottom>
      <diagonal/>
    </border>
    <border>
      <left style="medium">
        <color theme="0"/>
      </left>
      <right style="thin">
        <color theme="0" tint="-0.499984740745262"/>
      </right>
      <top style="thin">
        <color theme="0" tint="-0.499984740745262"/>
      </top>
      <bottom style="medium">
        <color rgb="FF710000"/>
      </bottom>
      <diagonal/>
    </border>
    <border>
      <left style="thin">
        <color theme="0" tint="-0.499984740745262"/>
      </left>
      <right style="thin">
        <color theme="0" tint="-0.499984740745262"/>
      </right>
      <top style="thin">
        <color theme="0" tint="-0.499984740745262"/>
      </top>
      <bottom style="medium">
        <color rgb="FF710000"/>
      </bottom>
      <diagonal/>
    </border>
    <border>
      <left style="thin">
        <color theme="0" tint="-0.34998626667073579"/>
      </left>
      <right style="thin">
        <color theme="0" tint="-0.34998626667073579"/>
      </right>
      <top style="thin">
        <color theme="0" tint="-0.34998626667073579"/>
      </top>
      <bottom style="medium">
        <color rgb="FF710000"/>
      </bottom>
      <diagonal/>
    </border>
    <border>
      <left/>
      <right style="medium">
        <color theme="0"/>
      </right>
      <top style="medium">
        <color rgb="FF710000"/>
      </top>
      <bottom style="medium">
        <color theme="0"/>
      </bottom>
      <diagonal/>
    </border>
    <border>
      <left style="medium">
        <color theme="0"/>
      </left>
      <right style="thin">
        <color theme="0" tint="-0.499984740745262"/>
      </right>
      <top style="medium">
        <color rgb="FF710000"/>
      </top>
      <bottom style="thin">
        <color theme="0" tint="-0.499984740745262"/>
      </bottom>
      <diagonal/>
    </border>
    <border>
      <left style="thin">
        <color theme="0" tint="-0.499984740745262"/>
      </left>
      <right style="thin">
        <color theme="0" tint="-0.499984740745262"/>
      </right>
      <top style="medium">
        <color rgb="FF710000"/>
      </top>
      <bottom style="thin">
        <color theme="0" tint="-0.499984740745262"/>
      </bottom>
      <diagonal/>
    </border>
    <border>
      <left style="thin">
        <color theme="0" tint="-0.34998626667073579"/>
      </left>
      <right style="thin">
        <color theme="0" tint="-0.34998626667073579"/>
      </right>
      <top style="medium">
        <color rgb="FF710000"/>
      </top>
      <bottom style="thin">
        <color theme="0" tint="-0.34998626667073579"/>
      </bottom>
      <diagonal/>
    </border>
    <border>
      <left style="thin">
        <color theme="0" tint="-0.499984740745262"/>
      </left>
      <right style="medium">
        <color theme="0" tint="-0.499984740745262"/>
      </right>
      <top style="medium">
        <color rgb="FF710000"/>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medium">
        <color rgb="FF710000"/>
      </bottom>
      <diagonal/>
    </border>
    <border>
      <left style="thin">
        <color rgb="FF710000"/>
      </left>
      <right style="medium">
        <color theme="0" tint="-0.499984740745262"/>
      </right>
      <top style="medium">
        <color rgb="FF710000"/>
      </top>
      <bottom style="thin">
        <color rgb="FF710000"/>
      </bottom>
      <diagonal/>
    </border>
    <border>
      <left style="thin">
        <color rgb="FF710000"/>
      </left>
      <right style="medium">
        <color theme="0" tint="-0.499984740745262"/>
      </right>
      <top style="thin">
        <color rgb="FF710000"/>
      </top>
      <bottom style="medium">
        <color rgb="FF710000"/>
      </bottom>
      <diagonal/>
    </border>
    <border>
      <left style="thin">
        <color rgb="FF710000"/>
      </left>
      <right style="medium">
        <color theme="0" tint="-0.499984740745262"/>
      </right>
      <top style="thin">
        <color rgb="FF710000"/>
      </top>
      <bottom style="thin">
        <color rgb="FF710000"/>
      </bottom>
      <diagonal/>
    </border>
    <border>
      <left style="thin">
        <color rgb="FF710000"/>
      </left>
      <right style="medium">
        <color theme="0" tint="-0.499984740745262"/>
      </right>
      <top style="thin">
        <color rgb="FF710000"/>
      </top>
      <bottom style="medium">
        <color rgb="FF960000"/>
      </bottom>
      <diagonal/>
    </border>
    <border>
      <left style="thin">
        <color rgb="FFFF2727"/>
      </left>
      <right style="medium">
        <color theme="0" tint="-0.499984740745262"/>
      </right>
      <top style="medium">
        <color rgb="FF960000"/>
      </top>
      <bottom style="thin">
        <color rgb="FFFF2727"/>
      </bottom>
      <diagonal/>
    </border>
    <border>
      <left style="thin">
        <color rgb="FFFF2727"/>
      </left>
      <right style="medium">
        <color theme="0" tint="-0.499984740745262"/>
      </right>
      <top style="thin">
        <color rgb="FFFF2727"/>
      </top>
      <bottom style="thin">
        <color rgb="FFFF2727"/>
      </bottom>
      <diagonal/>
    </border>
    <border>
      <left style="thin">
        <color rgb="FFFF2727"/>
      </left>
      <right style="medium">
        <color theme="0" tint="-0.499984740745262"/>
      </right>
      <top style="thin">
        <color rgb="FFFF2727"/>
      </top>
      <bottom style="medium">
        <color rgb="FFFF2727"/>
      </bottom>
      <diagonal/>
    </border>
    <border>
      <left style="thin">
        <color rgb="FFFF6F6F"/>
      </left>
      <right style="medium">
        <color theme="0" tint="-0.499984740745262"/>
      </right>
      <top style="medium">
        <color rgb="FFFF2727"/>
      </top>
      <bottom style="thin">
        <color rgb="FFFF6F6F"/>
      </bottom>
      <diagonal/>
    </border>
    <border>
      <left style="thin">
        <color rgb="FFFF6F6F"/>
      </left>
      <right style="medium">
        <color theme="0" tint="-0.499984740745262"/>
      </right>
      <top style="thin">
        <color rgb="FFFF6F6F"/>
      </top>
      <bottom style="thin">
        <color rgb="FFFF6F6F"/>
      </bottom>
      <diagonal/>
    </border>
    <border>
      <left style="thin">
        <color rgb="FFFF6F6F"/>
      </left>
      <right style="medium">
        <color theme="0" tint="-0.499984740745262"/>
      </right>
      <top style="thin">
        <color rgb="FFFF6F6F"/>
      </top>
      <bottom style="medium">
        <color rgb="FFFF6F6F"/>
      </bottom>
      <diagonal/>
    </border>
    <border>
      <left style="thin">
        <color rgb="FFFFB7B7"/>
      </left>
      <right style="medium">
        <color theme="0" tint="-0.499984740745262"/>
      </right>
      <top style="medium">
        <color rgb="FFFF6F6F"/>
      </top>
      <bottom style="thin">
        <color rgb="FFFFB7B7"/>
      </bottom>
      <diagonal/>
    </border>
    <border>
      <left style="thin">
        <color rgb="FFFFB7B7"/>
      </left>
      <right style="medium">
        <color theme="0" tint="-0.499984740745262"/>
      </right>
      <top style="thin">
        <color rgb="FFFFB7B7"/>
      </top>
      <bottom style="medium">
        <color rgb="FFFFB7B7"/>
      </bottom>
      <diagonal/>
    </border>
    <border>
      <left/>
      <right style="thick">
        <color theme="0"/>
      </right>
      <top/>
      <bottom style="medium">
        <color theme="0"/>
      </bottom>
      <diagonal/>
    </border>
    <border>
      <left style="medium">
        <color rgb="FFFF2727"/>
      </left>
      <right style="medium">
        <color rgb="FFFF2727"/>
      </right>
      <top style="medium">
        <color rgb="FFFF2727"/>
      </top>
      <bottom style="medium">
        <color rgb="FFFF2727"/>
      </bottom>
      <diagonal/>
    </border>
    <border>
      <left/>
      <right/>
      <top style="medium">
        <color rgb="FF710000"/>
      </top>
      <bottom style="thin">
        <color rgb="FF710000"/>
      </bottom>
      <diagonal/>
    </border>
    <border>
      <left/>
      <right/>
      <top style="thin">
        <color rgb="FF710000"/>
      </top>
      <bottom style="medium">
        <color rgb="FF710000"/>
      </bottom>
      <diagonal/>
    </border>
    <border>
      <left/>
      <right/>
      <top style="thin">
        <color rgb="FF710000"/>
      </top>
      <bottom style="thin">
        <color rgb="FF710000"/>
      </bottom>
      <diagonal/>
    </border>
    <border>
      <left/>
      <right/>
      <top style="thin">
        <color rgb="FF710000"/>
      </top>
      <bottom style="medium">
        <color rgb="FF960000"/>
      </bottom>
      <diagonal/>
    </border>
    <border>
      <left/>
      <right/>
      <top style="medium">
        <color rgb="FF960000"/>
      </top>
      <bottom style="thin">
        <color rgb="FFFF2727"/>
      </bottom>
      <diagonal/>
    </border>
    <border>
      <left/>
      <right/>
      <top style="thin">
        <color rgb="FFFF2727"/>
      </top>
      <bottom style="thin">
        <color rgb="FFFF2727"/>
      </bottom>
      <diagonal/>
    </border>
    <border>
      <left/>
      <right/>
      <top style="thin">
        <color rgb="FFFF2727"/>
      </top>
      <bottom style="medium">
        <color rgb="FFFF2727"/>
      </bottom>
      <diagonal/>
    </border>
    <border>
      <left/>
      <right/>
      <top style="medium">
        <color rgb="FFFF2727"/>
      </top>
      <bottom style="thin">
        <color rgb="FFFF6F6F"/>
      </bottom>
      <diagonal/>
    </border>
    <border>
      <left/>
      <right/>
      <top style="thin">
        <color rgb="FFFF6F6F"/>
      </top>
      <bottom style="thin">
        <color rgb="FFFF6F6F"/>
      </bottom>
      <diagonal/>
    </border>
    <border>
      <left/>
      <right/>
      <top style="thin">
        <color rgb="FFFF6F6F"/>
      </top>
      <bottom style="medium">
        <color rgb="FFFF6F6F"/>
      </bottom>
      <diagonal/>
    </border>
    <border>
      <left/>
      <right/>
      <top style="medium">
        <color rgb="FFFF6F6F"/>
      </top>
      <bottom style="thin">
        <color rgb="FFFFB7B7"/>
      </bottom>
      <diagonal/>
    </border>
    <border>
      <left/>
      <right/>
      <top style="thin">
        <color rgb="FFFFB7B7"/>
      </top>
      <bottom style="medium">
        <color rgb="FFFFB7B7"/>
      </bottom>
      <diagonal/>
    </border>
    <border>
      <left style="medium">
        <color rgb="FFFF2727"/>
      </left>
      <right style="medium">
        <color rgb="FFFF2727"/>
      </right>
      <top style="medium">
        <color rgb="FFFF2727"/>
      </top>
      <bottom style="thin">
        <color rgb="FF710000"/>
      </bottom>
      <diagonal/>
    </border>
  </borders>
  <cellStyleXfs count="2">
    <xf numFmtId="0" fontId="0" fillId="0" borderId="0"/>
    <xf numFmtId="9" fontId="16" fillId="0" borderId="0" applyFont="0" applyFill="0" applyBorder="0" applyAlignment="0" applyProtection="0"/>
  </cellStyleXfs>
  <cellXfs count="184">
    <xf numFmtId="0" fontId="0" fillId="0" borderId="0" xfId="0"/>
    <xf numFmtId="0" fontId="1" fillId="7" borderId="0" xfId="0" applyFont="1" applyFill="1" applyBorder="1" applyAlignment="1">
      <alignment horizontal="left" vertical="center"/>
    </xf>
    <xf numFmtId="0" fontId="2" fillId="0" borderId="0" xfId="0" applyFont="1" applyAlignment="1">
      <alignment horizontal="left"/>
    </xf>
    <xf numFmtId="0" fontId="2" fillId="0" borderId="0" xfId="0" applyFont="1"/>
    <xf numFmtId="0" fontId="2" fillId="7" borderId="0" xfId="0" applyFont="1" applyFill="1" applyBorder="1"/>
    <xf numFmtId="0" fontId="5" fillId="7" borderId="0" xfId="0" applyFont="1" applyFill="1" applyBorder="1" applyAlignment="1">
      <alignment horizontal="center"/>
    </xf>
    <xf numFmtId="3" fontId="2" fillId="0" borderId="0" xfId="0" applyNumberFormat="1" applyFont="1"/>
    <xf numFmtId="3" fontId="2" fillId="7" borderId="0" xfId="0" applyNumberFormat="1" applyFont="1" applyFill="1" applyBorder="1"/>
    <xf numFmtId="3" fontId="5" fillId="7" borderId="0" xfId="0" applyNumberFormat="1" applyFont="1" applyFill="1" applyBorder="1" applyAlignment="1">
      <alignment horizontal="center" vertical="center" wrapText="1"/>
    </xf>
    <xf numFmtId="0" fontId="2" fillId="0" borderId="0" xfId="0" applyFont="1" applyAlignment="1">
      <alignment vertical="center"/>
    </xf>
    <xf numFmtId="0" fontId="2" fillId="7" borderId="0" xfId="0" applyFont="1" applyFill="1" applyBorder="1" applyAlignment="1">
      <alignment horizontal="left"/>
    </xf>
    <xf numFmtId="3" fontId="2" fillId="7" borderId="0" xfId="0" applyNumberFormat="1" applyFont="1" applyFill="1" applyBorder="1" applyAlignment="1">
      <alignment horizontal="right"/>
    </xf>
    <xf numFmtId="0" fontId="2" fillId="0" borderId="0" xfId="0" applyFont="1" applyBorder="1" applyAlignment="1"/>
    <xf numFmtId="0" fontId="2" fillId="0" borderId="0" xfId="0" applyFont="1" applyBorder="1"/>
    <xf numFmtId="0" fontId="2" fillId="0" borderId="0" xfId="0" applyFont="1" applyBorder="1" applyAlignment="1">
      <alignment vertical="center"/>
    </xf>
    <xf numFmtId="0" fontId="8" fillId="7" borderId="0" xfId="0" applyFont="1" applyFill="1" applyBorder="1"/>
    <xf numFmtId="0" fontId="8" fillId="7" borderId="0" xfId="0" applyFont="1" applyFill="1" applyBorder="1" applyAlignment="1">
      <alignment horizontal="left" vertical="center"/>
    </xf>
    <xf numFmtId="0" fontId="2" fillId="0" borderId="0" xfId="0" applyFont="1" applyBorder="1" applyAlignment="1">
      <alignment horizontal="left"/>
    </xf>
    <xf numFmtId="0" fontId="2" fillId="0" borderId="0" xfId="0" applyFont="1" applyAlignment="1">
      <alignment horizontal="center"/>
    </xf>
    <xf numFmtId="0" fontId="10" fillId="7" borderId="0" xfId="0" applyFont="1" applyFill="1" applyBorder="1" applyAlignment="1">
      <alignment horizontal="center" vertical="center"/>
    </xf>
    <xf numFmtId="0" fontId="9" fillId="7" borderId="0" xfId="0" applyFont="1" applyFill="1" applyBorder="1" applyAlignment="1">
      <alignment horizontal="left" vertical="center"/>
    </xf>
    <xf numFmtId="3" fontId="9" fillId="7" borderId="0" xfId="0" applyNumberFormat="1" applyFont="1" applyFill="1" applyBorder="1" applyAlignment="1">
      <alignment horizontal="right" vertical="center"/>
    </xf>
    <xf numFmtId="0" fontId="2" fillId="0" borderId="0" xfId="0" applyFont="1" applyFill="1" applyBorder="1"/>
    <xf numFmtId="3" fontId="2" fillId="0" borderId="11" xfId="0" applyNumberFormat="1" applyFont="1" applyBorder="1" applyAlignment="1">
      <alignment horizontal="center"/>
    </xf>
    <xf numFmtId="3" fontId="2" fillId="0" borderId="12" xfId="0" applyNumberFormat="1" applyFont="1" applyBorder="1" applyAlignment="1">
      <alignment horizontal="center"/>
    </xf>
    <xf numFmtId="3" fontId="2" fillId="0" borderId="13" xfId="0" applyNumberFormat="1" applyFont="1" applyBorder="1" applyAlignment="1">
      <alignment horizontal="center"/>
    </xf>
    <xf numFmtId="3" fontId="2" fillId="0" borderId="14" xfId="0" applyNumberFormat="1" applyFont="1" applyBorder="1" applyAlignment="1">
      <alignment horizontal="center"/>
    </xf>
    <xf numFmtId="3" fontId="8" fillId="7" borderId="18" xfId="0" applyNumberFormat="1" applyFont="1" applyFill="1" applyBorder="1" applyAlignment="1">
      <alignment horizontal="center" vertical="center"/>
    </xf>
    <xf numFmtId="3" fontId="8" fillId="7" borderId="20" xfId="0" applyNumberFormat="1" applyFont="1" applyFill="1" applyBorder="1" applyAlignment="1">
      <alignment horizontal="center" vertical="center"/>
    </xf>
    <xf numFmtId="3" fontId="8" fillId="7" borderId="22" xfId="0" applyNumberFormat="1" applyFont="1" applyFill="1" applyBorder="1" applyAlignment="1">
      <alignment horizontal="center" vertical="center"/>
    </xf>
    <xf numFmtId="3" fontId="8" fillId="7" borderId="24" xfId="0" applyNumberFormat="1" applyFont="1" applyFill="1" applyBorder="1" applyAlignment="1">
      <alignment horizontal="center" vertical="center"/>
    </xf>
    <xf numFmtId="3" fontId="8" fillId="7" borderId="26" xfId="0" applyNumberFormat="1" applyFont="1" applyFill="1" applyBorder="1" applyAlignment="1">
      <alignment horizontal="center" vertical="center"/>
    </xf>
    <xf numFmtId="3" fontId="8" fillId="7" borderId="28" xfId="0" applyNumberFormat="1" applyFont="1" applyFill="1" applyBorder="1" applyAlignment="1">
      <alignment horizontal="center" vertical="center"/>
    </xf>
    <xf numFmtId="3" fontId="8" fillId="7" borderId="30" xfId="0" applyNumberFormat="1" applyFont="1" applyFill="1" applyBorder="1" applyAlignment="1">
      <alignment horizontal="center" vertical="center"/>
    </xf>
    <xf numFmtId="3" fontId="8" fillId="7" borderId="32" xfId="0" applyNumberFormat="1" applyFont="1" applyFill="1" applyBorder="1" applyAlignment="1">
      <alignment horizontal="center" vertical="center"/>
    </xf>
    <xf numFmtId="3" fontId="8" fillId="7" borderId="34" xfId="0" applyNumberFormat="1" applyFont="1" applyFill="1" applyBorder="1" applyAlignment="1">
      <alignment horizontal="center" vertical="center"/>
    </xf>
    <xf numFmtId="3" fontId="8" fillId="7" borderId="36" xfId="0" applyNumberFormat="1" applyFont="1" applyFill="1" applyBorder="1" applyAlignment="1">
      <alignment horizontal="center" vertical="center"/>
    </xf>
    <xf numFmtId="3" fontId="8" fillId="7" borderId="38" xfId="0" applyNumberFormat="1" applyFont="1" applyFill="1" applyBorder="1" applyAlignment="1">
      <alignment horizontal="center" vertical="center"/>
    </xf>
    <xf numFmtId="3" fontId="8" fillId="7" borderId="40" xfId="0" applyNumberFormat="1" applyFont="1" applyFill="1" applyBorder="1" applyAlignment="1">
      <alignment horizontal="center" vertical="center"/>
    </xf>
    <xf numFmtId="0" fontId="9" fillId="7" borderId="0" xfId="0" applyFont="1" applyFill="1" applyBorder="1" applyAlignment="1">
      <alignment horizontal="center" vertical="center"/>
    </xf>
    <xf numFmtId="0" fontId="4" fillId="7" borderId="0" xfId="0" applyFont="1" applyFill="1" applyBorder="1" applyAlignment="1">
      <alignment horizontal="left" vertical="center"/>
    </xf>
    <xf numFmtId="0" fontId="13" fillId="10" borderId="7" xfId="0" applyFont="1" applyFill="1" applyBorder="1" applyAlignment="1">
      <alignment horizontal="center" vertical="center"/>
    </xf>
    <xf numFmtId="0" fontId="13" fillId="10" borderId="9" xfId="0" applyFont="1" applyFill="1" applyBorder="1" applyAlignment="1">
      <alignment horizontal="center" vertical="center"/>
    </xf>
    <xf numFmtId="0" fontId="2" fillId="7" borderId="0" xfId="0" applyFont="1" applyFill="1" applyBorder="1" applyAlignment="1">
      <alignment horizontal="center"/>
    </xf>
    <xf numFmtId="3" fontId="3" fillId="7" borderId="44" xfId="0" applyNumberFormat="1" applyFont="1" applyFill="1" applyBorder="1" applyAlignment="1">
      <alignment horizontal="center"/>
    </xf>
    <xf numFmtId="3" fontId="3" fillId="7" borderId="14" xfId="0" applyNumberFormat="1" applyFont="1" applyFill="1" applyBorder="1" applyAlignment="1">
      <alignment horizontal="center"/>
    </xf>
    <xf numFmtId="0" fontId="3" fillId="7" borderId="44" xfId="0" applyFont="1" applyFill="1" applyBorder="1" applyAlignment="1">
      <alignment horizontal="center"/>
    </xf>
    <xf numFmtId="0" fontId="3" fillId="7" borderId="14" xfId="0" applyFont="1" applyFill="1" applyBorder="1" applyAlignment="1">
      <alignment horizontal="center" vertical="center"/>
    </xf>
    <xf numFmtId="0" fontId="5" fillId="7" borderId="0" xfId="0" applyFont="1" applyFill="1" applyBorder="1"/>
    <xf numFmtId="0" fontId="5" fillId="7" borderId="0" xfId="0" applyFont="1" applyFill="1" applyBorder="1" applyAlignment="1">
      <alignment horizontal="left" vertical="center"/>
    </xf>
    <xf numFmtId="0" fontId="5" fillId="7" borderId="0" xfId="0" applyFont="1" applyFill="1" applyBorder="1" applyAlignment="1">
      <alignment horizontal="center" vertical="center"/>
    </xf>
    <xf numFmtId="3" fontId="5" fillId="7" borderId="0" xfId="0" applyNumberFormat="1" applyFont="1" applyFill="1" applyBorder="1" applyAlignment="1">
      <alignment horizontal="center"/>
    </xf>
    <xf numFmtId="0" fontId="2" fillId="7" borderId="0" xfId="0" applyFont="1" applyFill="1" applyBorder="1" applyAlignment="1"/>
    <xf numFmtId="0" fontId="2" fillId="7" borderId="0" xfId="0" applyFont="1" applyFill="1" applyBorder="1" applyAlignment="1">
      <alignment vertical="center"/>
    </xf>
    <xf numFmtId="0" fontId="2" fillId="7" borderId="0" xfId="0" applyFont="1" applyFill="1"/>
    <xf numFmtId="0" fontId="5" fillId="6" borderId="0" xfId="0" applyFont="1" applyFill="1" applyBorder="1" applyAlignment="1">
      <alignment horizontal="center" vertical="center"/>
    </xf>
    <xf numFmtId="3" fontId="5" fillId="6" borderId="42" xfId="0" applyNumberFormat="1" applyFont="1" applyFill="1" applyBorder="1" applyAlignment="1">
      <alignment horizontal="center"/>
    </xf>
    <xf numFmtId="0" fontId="6" fillId="6" borderId="8" xfId="0" applyFont="1" applyFill="1" applyBorder="1" applyAlignment="1">
      <alignment horizontal="center"/>
    </xf>
    <xf numFmtId="0" fontId="12" fillId="7" borderId="0" xfId="0" applyFont="1" applyFill="1"/>
    <xf numFmtId="0" fontId="12" fillId="7" borderId="0" xfId="0" applyFont="1" applyFill="1" applyAlignment="1">
      <alignment horizontal="left"/>
    </xf>
    <xf numFmtId="3" fontId="13" fillId="10" borderId="15" xfId="0" applyNumberFormat="1" applyFont="1" applyFill="1" applyBorder="1" applyAlignment="1">
      <alignment horizontal="center"/>
    </xf>
    <xf numFmtId="3" fontId="3" fillId="7" borderId="52" xfId="0" applyNumberFormat="1" applyFont="1" applyFill="1" applyBorder="1" applyAlignment="1">
      <alignment horizontal="center"/>
    </xf>
    <xf numFmtId="3" fontId="3" fillId="7" borderId="53" xfId="0" applyNumberFormat="1" applyFont="1" applyFill="1" applyBorder="1" applyAlignment="1">
      <alignment horizontal="center"/>
    </xf>
    <xf numFmtId="3" fontId="5" fillId="6" borderId="54" xfId="0" applyNumberFormat="1" applyFont="1" applyFill="1" applyBorder="1" applyAlignment="1">
      <alignment horizontal="center"/>
    </xf>
    <xf numFmtId="3" fontId="5" fillId="6" borderId="47" xfId="0" applyNumberFormat="1" applyFont="1" applyFill="1" applyBorder="1" applyAlignment="1">
      <alignment horizontal="center"/>
    </xf>
    <xf numFmtId="3" fontId="2" fillId="0" borderId="56" xfId="0" applyNumberFormat="1" applyFont="1" applyBorder="1" applyAlignment="1">
      <alignment horizontal="center"/>
    </xf>
    <xf numFmtId="3" fontId="2" fillId="0" borderId="57" xfId="0" applyNumberFormat="1" applyFont="1" applyBorder="1" applyAlignment="1">
      <alignment horizontal="center"/>
    </xf>
    <xf numFmtId="3" fontId="2" fillId="0" borderId="58" xfId="0" applyNumberFormat="1" applyFont="1" applyBorder="1" applyAlignment="1">
      <alignment horizontal="center"/>
    </xf>
    <xf numFmtId="3" fontId="2" fillId="0" borderId="50" xfId="0" applyNumberFormat="1" applyFont="1" applyBorder="1" applyAlignment="1">
      <alignment horizontal="center"/>
    </xf>
    <xf numFmtId="0" fontId="6" fillId="6" borderId="9" xfId="0" applyFont="1" applyFill="1" applyBorder="1" applyAlignment="1">
      <alignment horizontal="center"/>
    </xf>
    <xf numFmtId="3" fontId="2" fillId="0" borderId="60" xfId="0" applyNumberFormat="1" applyFont="1" applyBorder="1" applyAlignment="1">
      <alignment horizontal="center"/>
    </xf>
    <xf numFmtId="3" fontId="2" fillId="0" borderId="61" xfId="0" applyNumberFormat="1" applyFont="1" applyBorder="1" applyAlignment="1">
      <alignment horizontal="center"/>
    </xf>
    <xf numFmtId="3" fontId="2" fillId="0" borderId="62" xfId="0" applyNumberFormat="1" applyFont="1" applyBorder="1" applyAlignment="1">
      <alignment horizontal="center"/>
    </xf>
    <xf numFmtId="3" fontId="2" fillId="0" borderId="53" xfId="0" applyNumberFormat="1" applyFont="1" applyBorder="1" applyAlignment="1">
      <alignment horizontal="center"/>
    </xf>
    <xf numFmtId="3" fontId="2" fillId="0" borderId="52" xfId="0" applyNumberFormat="1" applyFont="1" applyBorder="1" applyAlignment="1">
      <alignment horizontal="center"/>
    </xf>
    <xf numFmtId="3" fontId="2" fillId="0" borderId="44" xfId="0" applyNumberFormat="1" applyFont="1" applyBorder="1" applyAlignment="1">
      <alignment horizontal="center"/>
    </xf>
    <xf numFmtId="3" fontId="2" fillId="0" borderId="49" xfId="0" applyNumberFormat="1" applyFont="1" applyBorder="1" applyAlignment="1">
      <alignment horizontal="center"/>
    </xf>
    <xf numFmtId="3" fontId="2" fillId="0" borderId="63" xfId="0" applyNumberFormat="1" applyFont="1" applyBorder="1" applyAlignment="1">
      <alignment horizontal="center"/>
    </xf>
    <xf numFmtId="3" fontId="2" fillId="0" borderId="64" xfId="0" applyNumberFormat="1" applyFont="1" applyBorder="1" applyAlignment="1">
      <alignment horizontal="center"/>
    </xf>
    <xf numFmtId="3" fontId="2" fillId="0" borderId="65" xfId="0" applyNumberFormat="1" applyFont="1" applyBorder="1" applyAlignment="1">
      <alignment horizontal="center"/>
    </xf>
    <xf numFmtId="3" fontId="8" fillId="7" borderId="21" xfId="0" applyNumberFormat="1" applyFont="1" applyFill="1" applyBorder="1" applyAlignment="1">
      <alignment horizontal="center" vertical="center"/>
    </xf>
    <xf numFmtId="3" fontId="8" fillId="7" borderId="19" xfId="0" applyNumberFormat="1" applyFont="1" applyFill="1" applyBorder="1" applyAlignment="1">
      <alignment horizontal="center" vertical="center"/>
    </xf>
    <xf numFmtId="3" fontId="8" fillId="7" borderId="17" xfId="0" applyNumberFormat="1" applyFont="1" applyFill="1" applyBorder="1" applyAlignment="1">
      <alignment horizontal="center" vertical="center"/>
    </xf>
    <xf numFmtId="3" fontId="8" fillId="7" borderId="23" xfId="0" applyNumberFormat="1" applyFont="1" applyFill="1" applyBorder="1" applyAlignment="1">
      <alignment horizontal="center" vertical="center"/>
    </xf>
    <xf numFmtId="3" fontId="8" fillId="7" borderId="25" xfId="0" applyNumberFormat="1" applyFont="1" applyFill="1" applyBorder="1" applyAlignment="1">
      <alignment horizontal="center" vertical="center"/>
    </xf>
    <xf numFmtId="3" fontId="8" fillId="7" borderId="27" xfId="0" applyNumberFormat="1" applyFont="1" applyFill="1" applyBorder="1" applyAlignment="1">
      <alignment horizontal="center" vertical="center"/>
    </xf>
    <xf numFmtId="3" fontId="8" fillId="7" borderId="29" xfId="0" applyNumberFormat="1" applyFont="1" applyFill="1" applyBorder="1" applyAlignment="1">
      <alignment horizontal="center" vertical="center"/>
    </xf>
    <xf numFmtId="3" fontId="8" fillId="7" borderId="31" xfId="0" applyNumberFormat="1" applyFont="1" applyFill="1" applyBorder="1" applyAlignment="1">
      <alignment horizontal="center" vertical="center"/>
    </xf>
    <xf numFmtId="3" fontId="8" fillId="7" borderId="33" xfId="0" applyNumberFormat="1" applyFont="1" applyFill="1" applyBorder="1" applyAlignment="1">
      <alignment horizontal="center" vertical="center"/>
    </xf>
    <xf numFmtId="3" fontId="8" fillId="7" borderId="35" xfId="0" applyNumberFormat="1" applyFont="1" applyFill="1" applyBorder="1" applyAlignment="1">
      <alignment horizontal="center" vertical="center"/>
    </xf>
    <xf numFmtId="3" fontId="8" fillId="7" borderId="37" xfId="0" applyNumberFormat="1" applyFont="1" applyFill="1" applyBorder="1" applyAlignment="1">
      <alignment horizontal="center" vertical="center"/>
    </xf>
    <xf numFmtId="3" fontId="8" fillId="7" borderId="39" xfId="0" applyNumberFormat="1" applyFont="1" applyFill="1" applyBorder="1" applyAlignment="1">
      <alignment horizontal="center" vertical="center"/>
    </xf>
    <xf numFmtId="0" fontId="8" fillId="7" borderId="66" xfId="0" applyFont="1" applyFill="1" applyBorder="1" applyAlignment="1">
      <alignment horizontal="center" vertical="center" wrapText="1"/>
    </xf>
    <xf numFmtId="0" fontId="8" fillId="7" borderId="67" xfId="0" applyFont="1" applyFill="1" applyBorder="1" applyAlignment="1">
      <alignment horizontal="center" vertical="center" wrapText="1"/>
    </xf>
    <xf numFmtId="0" fontId="8" fillId="7" borderId="68" xfId="0" applyFont="1" applyFill="1" applyBorder="1" applyAlignment="1">
      <alignment horizontal="center" vertical="center" wrapText="1"/>
    </xf>
    <xf numFmtId="0" fontId="8" fillId="7" borderId="69" xfId="0" applyFont="1" applyFill="1" applyBorder="1" applyAlignment="1">
      <alignment horizontal="center" vertical="center" wrapText="1"/>
    </xf>
    <xf numFmtId="0" fontId="8" fillId="7" borderId="70" xfId="0" applyFont="1" applyFill="1" applyBorder="1" applyAlignment="1">
      <alignment horizontal="center" vertical="center" wrapText="1"/>
    </xf>
    <xf numFmtId="0" fontId="8" fillId="7" borderId="71" xfId="0" applyFont="1" applyFill="1" applyBorder="1" applyAlignment="1">
      <alignment horizontal="center" vertical="center" wrapText="1"/>
    </xf>
    <xf numFmtId="0" fontId="8" fillId="7" borderId="72" xfId="0" applyFont="1" applyFill="1" applyBorder="1" applyAlignment="1">
      <alignment horizontal="center" vertical="center" wrapText="1"/>
    </xf>
    <xf numFmtId="0" fontId="8" fillId="7" borderId="73" xfId="0" applyFont="1" applyFill="1" applyBorder="1" applyAlignment="1">
      <alignment horizontal="center" vertical="center" wrapText="1"/>
    </xf>
    <xf numFmtId="0" fontId="8" fillId="7" borderId="74" xfId="0" applyFont="1" applyFill="1" applyBorder="1" applyAlignment="1">
      <alignment horizontal="center" vertical="center" wrapText="1"/>
    </xf>
    <xf numFmtId="0" fontId="8" fillId="7" borderId="75" xfId="0" applyFont="1" applyFill="1" applyBorder="1" applyAlignment="1">
      <alignment horizontal="center" vertical="center" wrapText="1"/>
    </xf>
    <xf numFmtId="0" fontId="8" fillId="7" borderId="76" xfId="0" applyFont="1" applyFill="1" applyBorder="1" applyAlignment="1">
      <alignment horizontal="center" vertical="center" wrapText="1"/>
    </xf>
    <xf numFmtId="0" fontId="8" fillId="7" borderId="77" xfId="0" applyFont="1" applyFill="1" applyBorder="1" applyAlignment="1">
      <alignment horizontal="center" vertical="center" wrapText="1"/>
    </xf>
    <xf numFmtId="3" fontId="13" fillId="10" borderId="0" xfId="0" applyNumberFormat="1" applyFont="1" applyFill="1" applyBorder="1" applyAlignment="1">
      <alignment horizontal="center"/>
    </xf>
    <xf numFmtId="0" fontId="13" fillId="0" borderId="0" xfId="0" applyFont="1" applyFill="1" applyBorder="1" applyAlignment="1">
      <alignment horizontal="right"/>
    </xf>
    <xf numFmtId="0" fontId="10" fillId="0" borderId="0" xfId="0" applyFont="1" applyFill="1" applyBorder="1" applyAlignment="1">
      <alignment horizontal="center" vertical="center"/>
    </xf>
    <xf numFmtId="3" fontId="5" fillId="0" borderId="0" xfId="0" applyNumberFormat="1"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xf numFmtId="0" fontId="3" fillId="7" borderId="49" xfId="0" applyFont="1" applyFill="1" applyBorder="1" applyAlignment="1">
      <alignment horizontal="center"/>
    </xf>
    <xf numFmtId="0" fontId="3" fillId="7" borderId="50" xfId="0" applyFont="1" applyFill="1" applyBorder="1" applyAlignment="1">
      <alignment horizontal="center" vertical="center"/>
    </xf>
    <xf numFmtId="3" fontId="13" fillId="10" borderId="47" xfId="0" applyNumberFormat="1" applyFont="1" applyFill="1" applyBorder="1" applyAlignment="1">
      <alignment horizontal="center"/>
    </xf>
    <xf numFmtId="0" fontId="10" fillId="7" borderId="0" xfId="0" applyFont="1" applyFill="1" applyBorder="1" applyAlignment="1">
      <alignment horizontal="center"/>
    </xf>
    <xf numFmtId="3" fontId="5" fillId="7" borderId="0" xfId="0" applyNumberFormat="1" applyFont="1" applyFill="1" applyBorder="1" applyAlignment="1">
      <alignment horizontal="center" wrapText="1"/>
    </xf>
    <xf numFmtId="0" fontId="2" fillId="0" borderId="0" xfId="0" applyFont="1" applyAlignment="1"/>
    <xf numFmtId="0" fontId="18" fillId="0" borderId="0" xfId="0" applyFont="1" applyFill="1" applyBorder="1" applyAlignment="1">
      <alignment horizontal="right"/>
    </xf>
    <xf numFmtId="3" fontId="15" fillId="0" borderId="0" xfId="0" applyNumberFormat="1" applyFont="1" applyFill="1" applyBorder="1" applyAlignment="1">
      <alignment horizontal="center" vertical="center" wrapText="1"/>
    </xf>
    <xf numFmtId="3" fontId="15" fillId="7" borderId="0" xfId="0" applyNumberFormat="1" applyFont="1" applyFill="1" applyBorder="1" applyAlignment="1">
      <alignment horizontal="center" wrapText="1"/>
    </xf>
    <xf numFmtId="0" fontId="8" fillId="7" borderId="80" xfId="0" applyFont="1" applyFill="1" applyBorder="1" applyAlignment="1">
      <alignment horizontal="left" vertical="center" wrapText="1"/>
    </xf>
    <xf numFmtId="0" fontId="8" fillId="7" borderId="81" xfId="0" applyFont="1" applyFill="1" applyBorder="1" applyAlignment="1">
      <alignment horizontal="left" vertical="center" wrapText="1"/>
    </xf>
    <xf numFmtId="0" fontId="8" fillId="7" borderId="82" xfId="0" applyFont="1" applyFill="1" applyBorder="1" applyAlignment="1">
      <alignment horizontal="left" vertical="center" wrapText="1"/>
    </xf>
    <xf numFmtId="0" fontId="8" fillId="7" borderId="83" xfId="0" applyFont="1" applyFill="1" applyBorder="1" applyAlignment="1">
      <alignment horizontal="left" vertical="center" wrapText="1"/>
    </xf>
    <xf numFmtId="0" fontId="8" fillId="7" borderId="84" xfId="0" applyFont="1" applyFill="1" applyBorder="1" applyAlignment="1">
      <alignment horizontal="left" vertical="center" wrapText="1"/>
    </xf>
    <xf numFmtId="0" fontId="8" fillId="7" borderId="85" xfId="0" applyFont="1" applyFill="1" applyBorder="1" applyAlignment="1">
      <alignment horizontal="left" vertical="center" wrapText="1"/>
    </xf>
    <xf numFmtId="0" fontId="8" fillId="7" borderId="86" xfId="0" applyFont="1" applyFill="1" applyBorder="1" applyAlignment="1">
      <alignment horizontal="left" vertical="center" wrapText="1"/>
    </xf>
    <xf numFmtId="0" fontId="8" fillId="7" borderId="87" xfId="0" applyFont="1" applyFill="1" applyBorder="1" applyAlignment="1">
      <alignment horizontal="left" vertical="center" wrapText="1"/>
    </xf>
    <xf numFmtId="0" fontId="8" fillId="7" borderId="88" xfId="0" applyFont="1" applyFill="1" applyBorder="1" applyAlignment="1">
      <alignment horizontal="left" vertical="center" wrapText="1"/>
    </xf>
    <xf numFmtId="0" fontId="8" fillId="7" borderId="89" xfId="0" applyFont="1" applyFill="1" applyBorder="1" applyAlignment="1">
      <alignment horizontal="left" vertical="center" wrapText="1"/>
    </xf>
    <xf numFmtId="0" fontId="8" fillId="7" borderId="90" xfId="0" applyFont="1" applyFill="1" applyBorder="1" applyAlignment="1">
      <alignment horizontal="left" vertical="center" wrapText="1"/>
    </xf>
    <xf numFmtId="0" fontId="8" fillId="7" borderId="91" xfId="0" applyFont="1" applyFill="1" applyBorder="1" applyAlignment="1">
      <alignment horizontal="left" vertical="center" wrapText="1"/>
    </xf>
    <xf numFmtId="0" fontId="8" fillId="7" borderId="21"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7" borderId="29"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8" fillId="7" borderId="37" xfId="0" applyFont="1" applyFill="1" applyBorder="1" applyAlignment="1">
      <alignment horizontal="center" vertical="center" wrapText="1"/>
    </xf>
    <xf numFmtId="0" fontId="8" fillId="7" borderId="39" xfId="0" applyFont="1" applyFill="1" applyBorder="1" applyAlignment="1">
      <alignment horizontal="center" vertical="center" wrapText="1"/>
    </xf>
    <xf numFmtId="0" fontId="5" fillId="12" borderId="54" xfId="0" applyFont="1" applyFill="1" applyBorder="1" applyAlignment="1">
      <alignment horizontal="center"/>
    </xf>
    <xf numFmtId="0" fontId="15" fillId="11" borderId="92" xfId="0" applyFont="1" applyFill="1" applyBorder="1" applyAlignment="1" applyProtection="1">
      <alignment horizontal="center" vertical="center"/>
      <protection locked="0"/>
    </xf>
    <xf numFmtId="9" fontId="19" fillId="11" borderId="79" xfId="1" applyFont="1" applyFill="1" applyBorder="1" applyAlignment="1" applyProtection="1">
      <alignment horizontal="center"/>
      <protection locked="0"/>
    </xf>
    <xf numFmtId="0" fontId="20" fillId="7" borderId="0" xfId="0" applyFont="1" applyFill="1" applyBorder="1" applyAlignment="1">
      <alignment horizontal="left" vertical="center" wrapText="1"/>
    </xf>
    <xf numFmtId="0" fontId="2" fillId="9" borderId="48" xfId="0" applyFont="1" applyFill="1" applyBorder="1" applyAlignment="1">
      <alignment horizontal="right"/>
    </xf>
    <xf numFmtId="0" fontId="2" fillId="9" borderId="55" xfId="0" applyFont="1" applyFill="1" applyBorder="1" applyAlignment="1">
      <alignment horizontal="right"/>
    </xf>
    <xf numFmtId="0" fontId="12" fillId="0" borderId="10" xfId="0" applyFont="1" applyBorder="1" applyAlignment="1">
      <alignment horizontal="left"/>
    </xf>
    <xf numFmtId="0" fontId="12" fillId="0" borderId="7" xfId="0" applyFont="1" applyBorder="1" applyAlignment="1">
      <alignment horizontal="left"/>
    </xf>
    <xf numFmtId="0" fontId="11" fillId="0" borderId="41" xfId="0" applyFont="1" applyBorder="1" applyAlignment="1">
      <alignment horizontal="center" vertical="center" wrapText="1"/>
    </xf>
    <xf numFmtId="0" fontId="11" fillId="0" borderId="1" xfId="0" applyFont="1" applyBorder="1" applyAlignment="1">
      <alignment horizontal="center" vertical="center" wrapText="1"/>
    </xf>
    <xf numFmtId="0" fontId="5" fillId="6" borderId="0" xfId="0" applyFont="1" applyFill="1" applyBorder="1" applyAlignment="1">
      <alignment horizontal="center"/>
    </xf>
    <xf numFmtId="0" fontId="5" fillId="6" borderId="15" xfId="0" applyFont="1" applyFill="1" applyBorder="1" applyAlignment="1">
      <alignment horizontal="center"/>
    </xf>
    <xf numFmtId="0" fontId="2" fillId="9" borderId="51" xfId="0" applyFont="1" applyFill="1" applyBorder="1" applyAlignment="1">
      <alignment horizontal="right"/>
    </xf>
    <xf numFmtId="0" fontId="2" fillId="9" borderId="59" xfId="0" applyFont="1" applyFill="1" applyBorder="1" applyAlignment="1">
      <alignment horizontal="right"/>
    </xf>
    <xf numFmtId="0" fontId="2" fillId="9" borderId="43" xfId="0" applyFont="1" applyFill="1" applyBorder="1" applyAlignment="1">
      <alignment horizontal="right"/>
    </xf>
    <xf numFmtId="0" fontId="2" fillId="9" borderId="4" xfId="0" applyFont="1" applyFill="1" applyBorder="1" applyAlignment="1">
      <alignment horizontal="right"/>
    </xf>
    <xf numFmtId="0" fontId="5" fillId="3" borderId="5" xfId="0" applyFont="1" applyFill="1" applyBorder="1" applyAlignment="1">
      <alignment horizontal="center" vertical="center"/>
    </xf>
    <xf numFmtId="3" fontId="7" fillId="9" borderId="41" xfId="0" applyNumberFormat="1" applyFont="1" applyFill="1" applyBorder="1" applyAlignment="1">
      <alignment horizontal="center"/>
    </xf>
    <xf numFmtId="3" fontId="7" fillId="9" borderId="78" xfId="0" applyNumberFormat="1" applyFont="1" applyFill="1" applyBorder="1" applyAlignment="1">
      <alignment horizontal="center"/>
    </xf>
    <xf numFmtId="3" fontId="7" fillId="9" borderId="41" xfId="0" applyNumberFormat="1" applyFont="1" applyFill="1" applyBorder="1" applyAlignment="1">
      <alignment horizontal="center" vertical="center" wrapText="1"/>
    </xf>
    <xf numFmtId="0" fontId="5" fillId="12" borderId="0" xfId="0" applyFont="1" applyFill="1" applyBorder="1" applyAlignment="1">
      <alignment horizontal="center" wrapText="1"/>
    </xf>
    <xf numFmtId="0" fontId="4" fillId="7" borderId="0" xfId="0" applyFont="1" applyFill="1" applyBorder="1" applyAlignment="1">
      <alignment horizontal="left" vertical="center" wrapText="1"/>
    </xf>
    <xf numFmtId="0" fontId="4" fillId="7" borderId="15" xfId="0" applyFont="1" applyFill="1" applyBorder="1" applyAlignment="1">
      <alignment horizontal="left" vertical="center" wrapText="1"/>
    </xf>
    <xf numFmtId="0" fontId="7" fillId="9" borderId="2" xfId="0" applyFont="1" applyFill="1" applyBorder="1" applyAlignment="1">
      <alignment horizontal="center" vertical="center"/>
    </xf>
    <xf numFmtId="0" fontId="7" fillId="9" borderId="3" xfId="0" applyFont="1" applyFill="1" applyBorder="1" applyAlignment="1">
      <alignment horizontal="center" vertical="center"/>
    </xf>
    <xf numFmtId="0" fontId="5" fillId="3" borderId="16"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16" xfId="0" applyFont="1" applyFill="1" applyBorder="1" applyAlignment="1">
      <alignment horizontal="center" vertical="center"/>
    </xf>
    <xf numFmtId="0" fontId="5" fillId="3" borderId="5" xfId="0" applyFont="1" applyFill="1" applyBorder="1" applyAlignment="1">
      <alignment horizontal="center"/>
    </xf>
    <xf numFmtId="0" fontId="5" fillId="3" borderId="6" xfId="0" applyFont="1" applyFill="1" applyBorder="1" applyAlignment="1">
      <alignment horizontal="center" vertical="center"/>
    </xf>
    <xf numFmtId="0" fontId="14" fillId="5" borderId="16"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3" xfId="0" applyFont="1" applyFill="1" applyBorder="1" applyAlignment="1">
      <alignment horizontal="center" vertical="center"/>
    </xf>
    <xf numFmtId="0" fontId="4" fillId="9" borderId="43" xfId="0" applyFont="1" applyFill="1" applyBorder="1" applyAlignment="1">
      <alignment horizontal="right" vertical="center"/>
    </xf>
    <xf numFmtId="0" fontId="13" fillId="10" borderId="0" xfId="0" applyFont="1" applyFill="1" applyBorder="1" applyAlignment="1">
      <alignment horizontal="right"/>
    </xf>
    <xf numFmtId="0" fontId="13" fillId="10" borderId="15" xfId="0" applyFont="1" applyFill="1" applyBorder="1" applyAlignment="1">
      <alignment horizontal="right"/>
    </xf>
    <xf numFmtId="0" fontId="4" fillId="9" borderId="51" xfId="0" applyFont="1" applyFill="1" applyBorder="1" applyAlignment="1">
      <alignment horizontal="right" vertical="center"/>
    </xf>
    <xf numFmtId="0" fontId="4" fillId="9" borderId="48" xfId="0" applyFont="1" applyFill="1" applyBorder="1" applyAlignment="1">
      <alignment horizontal="right" vertical="center"/>
    </xf>
  </cellXfs>
  <cellStyles count="2">
    <cellStyle name="Normal" xfId="0" builtinId="0"/>
    <cellStyle name="Percent" xfId="1" builtinId="5"/>
  </cellStyles>
  <dxfs count="0"/>
  <tableStyles count="0" defaultTableStyle="TableStyleMedium2" defaultPivotStyle="PivotStyleLight16"/>
  <colors>
    <mruColors>
      <color rgb="FFFF2727"/>
      <color rgb="FFFFD5D5"/>
      <color rgb="FF710000"/>
      <color rgb="FF960000"/>
      <color rgb="FFFFB7B7"/>
      <color rgb="FF757171"/>
      <color rgb="FFFF6F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36107-0FF3-479E-BC6A-B544573B7238}">
  <dimension ref="B2:S44"/>
  <sheetViews>
    <sheetView showGridLines="0" tabSelected="1" showRuler="0" view="pageLayout" topLeftCell="A11" zoomScaleNormal="90" zoomScaleSheetLayoutView="100" workbookViewId="0">
      <selection activeCell="D19" sqref="D19"/>
    </sheetView>
  </sheetViews>
  <sheetFormatPr defaultColWidth="9" defaultRowHeight="14.4"/>
  <cols>
    <col min="1" max="1" width="2.69921875" style="3" customWidth="1"/>
    <col min="2" max="2" width="28.09765625" style="3" customWidth="1"/>
    <col min="3" max="3" width="30.09765625" style="2" customWidth="1"/>
    <col min="4" max="6" width="16.3984375" style="18" customWidth="1"/>
    <col min="7" max="8" width="16.3984375" style="6" customWidth="1"/>
    <col min="9" max="9" width="16.3984375" style="3" customWidth="1"/>
    <col min="10" max="11" width="16.3984375" style="9" customWidth="1"/>
    <col min="12" max="13" width="10.8984375" style="9" customWidth="1"/>
    <col min="14" max="14" width="10.8984375" style="3" customWidth="1"/>
    <col min="15" max="15" width="2.59765625" style="3" customWidth="1"/>
    <col min="16" max="19" width="10.8984375" style="3" customWidth="1"/>
    <col min="20" max="16384" width="9" style="3"/>
  </cols>
  <sheetData>
    <row r="2" spans="2:19" s="13" customFormat="1" ht="59.25" customHeight="1">
      <c r="B2" s="40" t="s">
        <v>30</v>
      </c>
      <c r="C2" s="17"/>
      <c r="D2" s="39"/>
      <c r="E2" s="39"/>
      <c r="F2" s="19"/>
      <c r="G2" s="8"/>
      <c r="H2" s="8"/>
      <c r="J2" s="14"/>
      <c r="K2" s="14"/>
      <c r="L2" s="14"/>
      <c r="M2" s="14"/>
    </row>
    <row r="3" spans="2:19" s="13" customFormat="1" ht="98.25" customHeight="1">
      <c r="B3" s="146" t="s">
        <v>39</v>
      </c>
      <c r="C3" s="146"/>
      <c r="D3" s="146"/>
      <c r="E3" s="146"/>
      <c r="F3" s="146"/>
      <c r="G3" s="146"/>
      <c r="H3" s="146"/>
      <c r="I3" s="146"/>
      <c r="J3" s="146"/>
      <c r="K3" s="146"/>
      <c r="L3" s="14"/>
      <c r="M3" s="14"/>
    </row>
    <row r="4" spans="2:19" s="13" customFormat="1" ht="26.25" customHeight="1">
      <c r="B4" s="1"/>
      <c r="C4" s="17"/>
      <c r="D4" s="39"/>
      <c r="E4" s="39"/>
      <c r="F4" s="19"/>
      <c r="G4" s="8"/>
      <c r="H4" s="8"/>
      <c r="J4" s="14"/>
      <c r="K4" s="14"/>
      <c r="L4" s="14"/>
      <c r="M4" s="14"/>
    </row>
    <row r="5" spans="2:19" ht="30" customHeight="1" thickBot="1">
      <c r="B5" s="40" t="s">
        <v>31</v>
      </c>
      <c r="C5" s="17"/>
      <c r="D5" s="177" t="s">
        <v>25</v>
      </c>
      <c r="E5" s="178"/>
      <c r="F5" s="19"/>
      <c r="G5" s="8"/>
      <c r="H5" s="8"/>
    </row>
    <row r="6" spans="2:19" s="4" customFormat="1" ht="26.25" customHeight="1" thickBot="1">
      <c r="B6" s="40"/>
      <c r="C6" s="16"/>
      <c r="D6" s="41" t="s">
        <v>12</v>
      </c>
      <c r="E6" s="42" t="s">
        <v>13</v>
      </c>
      <c r="F6" s="19"/>
      <c r="G6" s="8"/>
      <c r="H6" s="8"/>
      <c r="J6" s="9"/>
      <c r="K6" s="9"/>
      <c r="L6" s="9"/>
      <c r="M6" s="9"/>
      <c r="N6" s="3"/>
      <c r="O6" s="3"/>
      <c r="P6" s="3"/>
      <c r="Q6" s="3"/>
      <c r="R6" s="3"/>
      <c r="S6" s="3"/>
    </row>
    <row r="7" spans="2:19" s="4" customFormat="1" ht="19.5" customHeight="1" thickBot="1">
      <c r="B7" s="182" t="s">
        <v>10</v>
      </c>
      <c r="C7" s="182"/>
      <c r="D7" s="61">
        <f>G32</f>
        <v>1196</v>
      </c>
      <c r="E7" s="62">
        <f>H32</f>
        <v>1376</v>
      </c>
      <c r="F7" s="19"/>
      <c r="G7" s="8"/>
      <c r="H7" s="8"/>
      <c r="J7" s="9"/>
      <c r="K7" s="9"/>
      <c r="L7" s="9"/>
      <c r="M7" s="9"/>
      <c r="N7" s="3"/>
      <c r="O7" s="3"/>
      <c r="P7" s="3"/>
      <c r="Q7" s="3"/>
      <c r="R7" s="3"/>
      <c r="S7" s="3"/>
    </row>
    <row r="8" spans="2:19" s="4" customFormat="1" ht="19.5" customHeight="1" thickBot="1">
      <c r="B8" s="179" t="s">
        <v>29</v>
      </c>
      <c r="C8" s="179"/>
      <c r="D8" s="46">
        <f>H42</f>
        <v>60</v>
      </c>
      <c r="E8" s="47">
        <f>I42</f>
        <v>180</v>
      </c>
      <c r="F8" s="19"/>
      <c r="G8" s="8"/>
      <c r="H8" s="8"/>
      <c r="J8" s="9"/>
      <c r="K8" s="9"/>
      <c r="L8" s="9"/>
      <c r="M8" s="9"/>
      <c r="N8" s="3"/>
      <c r="O8" s="3"/>
      <c r="P8" s="3"/>
      <c r="Q8" s="3"/>
      <c r="R8" s="3"/>
      <c r="S8" s="3"/>
    </row>
    <row r="9" spans="2:19" s="4" customFormat="1" ht="19.5" customHeight="1" thickBot="1">
      <c r="B9" s="179" t="s">
        <v>34</v>
      </c>
      <c r="C9" s="179"/>
      <c r="D9" s="44">
        <f>D7*0.15</f>
        <v>179.4</v>
      </c>
      <c r="E9" s="45">
        <f>E7*0.2</f>
        <v>275.2</v>
      </c>
      <c r="F9" s="19"/>
      <c r="G9" s="8"/>
      <c r="H9" s="8"/>
      <c r="J9" s="9"/>
      <c r="K9" s="9"/>
      <c r="L9" s="9"/>
      <c r="M9" s="9"/>
      <c r="N9" s="3"/>
      <c r="O9" s="3"/>
      <c r="P9" s="3"/>
      <c r="Q9" s="3"/>
      <c r="R9" s="3"/>
      <c r="S9" s="3"/>
    </row>
    <row r="10" spans="2:19" s="4" customFormat="1" ht="19.5" customHeight="1" thickBot="1">
      <c r="B10" s="179" t="s">
        <v>33</v>
      </c>
      <c r="C10" s="179"/>
      <c r="D10" s="46">
        <f>D32*5</f>
        <v>65</v>
      </c>
      <c r="E10" s="47">
        <f>D32*10</f>
        <v>130</v>
      </c>
      <c r="F10" s="19"/>
      <c r="G10" s="8"/>
      <c r="H10" s="8"/>
      <c r="J10" s="9"/>
      <c r="K10" s="9"/>
      <c r="L10" s="9"/>
      <c r="M10" s="9"/>
      <c r="N10" s="3"/>
      <c r="O10" s="3"/>
      <c r="P10" s="3"/>
      <c r="Q10" s="3"/>
      <c r="R10" s="3"/>
      <c r="S10" s="3"/>
    </row>
    <row r="11" spans="2:19" s="4" customFormat="1" ht="19.5" customHeight="1" thickBot="1">
      <c r="B11" s="183" t="s">
        <v>32</v>
      </c>
      <c r="C11" s="183"/>
      <c r="D11" s="110">
        <f>D32*5</f>
        <v>65</v>
      </c>
      <c r="E11" s="111">
        <f>D32*10</f>
        <v>130</v>
      </c>
      <c r="F11" s="19"/>
      <c r="G11" s="8"/>
      <c r="H11" s="8"/>
      <c r="J11" s="9"/>
      <c r="K11" s="9"/>
      <c r="L11" s="9"/>
      <c r="M11" s="9"/>
      <c r="N11" s="3"/>
      <c r="O11" s="3"/>
      <c r="P11" s="3"/>
      <c r="Q11" s="3"/>
      <c r="R11" s="3"/>
      <c r="S11" s="3"/>
    </row>
    <row r="12" spans="2:19" s="52" customFormat="1" ht="24" customHeight="1" thickBot="1">
      <c r="B12" s="180" t="s">
        <v>38</v>
      </c>
      <c r="C12" s="181"/>
      <c r="D12" s="60">
        <f>SUM(D7:D11)</f>
        <v>1565.4</v>
      </c>
      <c r="E12" s="112">
        <f>SUM(E7:E11)</f>
        <v>2091.1999999999998</v>
      </c>
      <c r="F12" s="113"/>
      <c r="G12" s="118"/>
      <c r="H12" s="114"/>
      <c r="J12" s="115"/>
      <c r="K12" s="115"/>
      <c r="L12" s="115"/>
      <c r="M12" s="115"/>
      <c r="N12" s="115"/>
      <c r="O12" s="115"/>
      <c r="P12" s="115"/>
      <c r="Q12" s="115"/>
      <c r="R12" s="115"/>
      <c r="S12" s="115"/>
    </row>
    <row r="13" spans="2:19" s="22" customFormat="1" ht="19.5" customHeight="1" thickBot="1">
      <c r="B13" s="105"/>
      <c r="C13" s="116" t="s">
        <v>36</v>
      </c>
      <c r="D13" s="145">
        <v>0.1</v>
      </c>
      <c r="E13" s="145">
        <v>0.2</v>
      </c>
      <c r="F13" s="106"/>
      <c r="G13" s="117"/>
      <c r="H13" s="107"/>
      <c r="J13" s="108"/>
      <c r="K13" s="108"/>
      <c r="L13" s="108"/>
      <c r="M13" s="108"/>
      <c r="N13" s="109"/>
      <c r="O13" s="109"/>
      <c r="P13" s="109"/>
      <c r="Q13" s="109"/>
      <c r="R13" s="109"/>
      <c r="S13" s="109"/>
    </row>
    <row r="14" spans="2:19" s="22" customFormat="1" ht="19.5" customHeight="1">
      <c r="B14" s="105"/>
      <c r="C14" s="116" t="s">
        <v>37</v>
      </c>
      <c r="D14" s="104">
        <f>IF((D13=0), "-",(D12*(1+D13)))</f>
        <v>1721.9400000000003</v>
      </c>
      <c r="E14" s="104">
        <f>IF((E13=0), "-",(E12*(1+E13)))</f>
        <v>2509.4399999999996</v>
      </c>
      <c r="F14" s="106"/>
      <c r="G14" s="107"/>
      <c r="H14" s="107"/>
      <c r="J14" s="108"/>
      <c r="K14" s="108"/>
      <c r="L14" s="108"/>
      <c r="M14" s="108"/>
      <c r="N14" s="109"/>
      <c r="O14" s="109"/>
      <c r="P14" s="109"/>
      <c r="Q14" s="109"/>
      <c r="R14" s="109"/>
      <c r="S14" s="109"/>
    </row>
    <row r="15" spans="2:19" s="4" customFormat="1" ht="17.25" customHeight="1">
      <c r="B15" s="20"/>
      <c r="C15" s="10"/>
      <c r="D15" s="11"/>
      <c r="E15" s="21"/>
      <c r="F15" s="19"/>
      <c r="G15" s="8"/>
      <c r="H15" s="8"/>
      <c r="K15" s="3"/>
      <c r="L15" s="3"/>
      <c r="M15" s="3"/>
      <c r="N15" s="3"/>
      <c r="O15" s="22"/>
      <c r="P15" s="3"/>
      <c r="Q15" s="3"/>
      <c r="R15" s="18"/>
      <c r="S15" s="18"/>
    </row>
    <row r="16" spans="2:19" s="4" customFormat="1" ht="19.5" customHeight="1" thickBot="1">
      <c r="B16" s="40" t="s">
        <v>10</v>
      </c>
      <c r="C16" s="10"/>
      <c r="D16" s="19"/>
      <c r="E16" s="160" t="s">
        <v>22</v>
      </c>
      <c r="F16" s="161"/>
      <c r="G16" s="162" t="s">
        <v>24</v>
      </c>
      <c r="H16" s="162"/>
    </row>
    <row r="17" spans="2:19" s="4" customFormat="1" ht="19.5" customHeight="1" thickBot="1">
      <c r="B17" s="20"/>
      <c r="D17" s="163" t="s">
        <v>35</v>
      </c>
      <c r="E17" s="171" t="s">
        <v>21</v>
      </c>
      <c r="F17" s="171"/>
      <c r="G17" s="171" t="s">
        <v>19</v>
      </c>
      <c r="H17" s="171"/>
    </row>
    <row r="18" spans="2:19" ht="19.5" customHeight="1" thickBot="1">
      <c r="B18" s="58" t="s">
        <v>14</v>
      </c>
      <c r="C18" s="59" t="s">
        <v>15</v>
      </c>
      <c r="D18" s="163"/>
      <c r="E18" s="57" t="s">
        <v>12</v>
      </c>
      <c r="F18" s="57" t="s">
        <v>13</v>
      </c>
      <c r="G18" s="57" t="s">
        <v>12</v>
      </c>
      <c r="H18" s="57" t="s">
        <v>13</v>
      </c>
      <c r="I18" s="12"/>
      <c r="J18" s="3"/>
      <c r="K18" s="3"/>
      <c r="L18" s="3"/>
      <c r="M18" s="3"/>
    </row>
    <row r="19" spans="2:19" ht="19.5" customHeight="1" thickBot="1">
      <c r="B19" s="169" t="s">
        <v>0</v>
      </c>
      <c r="C19" s="119" t="s">
        <v>1</v>
      </c>
      <c r="D19" s="144">
        <v>1</v>
      </c>
      <c r="E19" s="131">
        <v>240</v>
      </c>
      <c r="F19" s="92">
        <v>240</v>
      </c>
      <c r="G19" s="80">
        <f t="shared" ref="G19:G31" si="0">E19*D19</f>
        <v>240</v>
      </c>
      <c r="H19" s="29">
        <f t="shared" ref="H19:H31" si="1">F19*D19</f>
        <v>240</v>
      </c>
      <c r="I19" s="13"/>
      <c r="J19" s="3"/>
      <c r="K19" s="3"/>
      <c r="L19" s="3"/>
      <c r="M19" s="3"/>
    </row>
    <row r="20" spans="2:19" ht="19.5" customHeight="1" thickTop="1" thickBot="1">
      <c r="B20" s="170"/>
      <c r="C20" s="120" t="s">
        <v>2</v>
      </c>
      <c r="D20" s="144">
        <v>1</v>
      </c>
      <c r="E20" s="132">
        <v>200</v>
      </c>
      <c r="F20" s="93">
        <v>200</v>
      </c>
      <c r="G20" s="81">
        <f t="shared" si="0"/>
        <v>200</v>
      </c>
      <c r="H20" s="28">
        <f t="shared" si="1"/>
        <v>200</v>
      </c>
      <c r="I20" s="13"/>
      <c r="J20" s="3"/>
      <c r="K20" s="3"/>
      <c r="L20" s="3"/>
      <c r="M20" s="3"/>
    </row>
    <row r="21" spans="2:19" ht="19.5" customHeight="1" thickTop="1" thickBot="1">
      <c r="B21" s="168" t="s">
        <v>3</v>
      </c>
      <c r="C21" s="119" t="s">
        <v>1</v>
      </c>
      <c r="D21" s="144">
        <v>1</v>
      </c>
      <c r="E21" s="131">
        <v>240</v>
      </c>
      <c r="F21" s="92">
        <v>240</v>
      </c>
      <c r="G21" s="80">
        <f t="shared" si="0"/>
        <v>240</v>
      </c>
      <c r="H21" s="29">
        <f t="shared" si="1"/>
        <v>240</v>
      </c>
      <c r="I21" s="12"/>
      <c r="J21" s="3"/>
      <c r="K21" s="3"/>
      <c r="L21" s="3"/>
      <c r="M21" s="3"/>
    </row>
    <row r="22" spans="2:19" ht="19.5" customHeight="1" thickTop="1" thickBot="1">
      <c r="B22" s="168"/>
      <c r="C22" s="121" t="s">
        <v>2</v>
      </c>
      <c r="D22" s="144">
        <v>1</v>
      </c>
      <c r="E22" s="133">
        <v>120</v>
      </c>
      <c r="F22" s="94">
        <v>120</v>
      </c>
      <c r="G22" s="82">
        <f t="shared" si="0"/>
        <v>120</v>
      </c>
      <c r="H22" s="27">
        <f t="shared" si="1"/>
        <v>120</v>
      </c>
      <c r="I22" s="13"/>
      <c r="J22" s="3"/>
      <c r="K22" s="3"/>
      <c r="L22" s="3"/>
      <c r="M22" s="3"/>
    </row>
    <row r="23" spans="2:19" ht="19.5" customHeight="1" thickTop="1" thickBot="1">
      <c r="B23" s="168"/>
      <c r="C23" s="122" t="s">
        <v>4</v>
      </c>
      <c r="D23" s="144">
        <v>1</v>
      </c>
      <c r="E23" s="134">
        <v>64</v>
      </c>
      <c r="F23" s="95">
        <v>120</v>
      </c>
      <c r="G23" s="83">
        <f t="shared" si="0"/>
        <v>64</v>
      </c>
      <c r="H23" s="30">
        <f t="shared" si="1"/>
        <v>120</v>
      </c>
      <c r="I23" s="13"/>
      <c r="J23" s="3"/>
      <c r="K23" s="3"/>
      <c r="L23" s="3"/>
      <c r="M23" s="3"/>
    </row>
    <row r="24" spans="2:19" ht="19.5" customHeight="1" thickTop="1" thickBot="1">
      <c r="B24" s="176" t="s">
        <v>5</v>
      </c>
      <c r="C24" s="123" t="s">
        <v>2</v>
      </c>
      <c r="D24" s="144">
        <v>1</v>
      </c>
      <c r="E24" s="135">
        <v>64</v>
      </c>
      <c r="F24" s="96">
        <v>120</v>
      </c>
      <c r="G24" s="84">
        <f t="shared" si="0"/>
        <v>64</v>
      </c>
      <c r="H24" s="31">
        <f t="shared" si="1"/>
        <v>120</v>
      </c>
      <c r="I24" s="12"/>
      <c r="J24" s="12"/>
      <c r="K24" s="12"/>
      <c r="L24" s="12"/>
      <c r="M24" s="12"/>
    </row>
    <row r="25" spans="2:19" ht="19.5" customHeight="1" thickTop="1" thickBot="1">
      <c r="B25" s="176"/>
      <c r="C25" s="124" t="s">
        <v>4</v>
      </c>
      <c r="D25" s="144">
        <v>1</v>
      </c>
      <c r="E25" s="136">
        <v>64</v>
      </c>
      <c r="F25" s="97">
        <v>64</v>
      </c>
      <c r="G25" s="85">
        <f t="shared" si="0"/>
        <v>64</v>
      </c>
      <c r="H25" s="32">
        <f t="shared" si="1"/>
        <v>64</v>
      </c>
      <c r="I25" s="13"/>
      <c r="J25" s="14"/>
      <c r="K25" s="14"/>
      <c r="L25" s="14"/>
      <c r="M25" s="14"/>
    </row>
    <row r="26" spans="2:19" ht="19.5" customHeight="1" thickTop="1" thickBot="1">
      <c r="B26" s="176"/>
      <c r="C26" s="125" t="s">
        <v>6</v>
      </c>
      <c r="D26" s="144">
        <v>1</v>
      </c>
      <c r="E26" s="137">
        <v>42</v>
      </c>
      <c r="F26" s="98">
        <v>64</v>
      </c>
      <c r="G26" s="86">
        <f t="shared" si="0"/>
        <v>42</v>
      </c>
      <c r="H26" s="33">
        <f t="shared" si="1"/>
        <v>64</v>
      </c>
      <c r="I26" s="13"/>
      <c r="J26" s="14"/>
      <c r="K26" s="14"/>
      <c r="L26" s="14"/>
      <c r="M26" s="14"/>
    </row>
    <row r="27" spans="2:19" ht="19.5" customHeight="1" thickTop="1" thickBot="1">
      <c r="B27" s="175" t="s">
        <v>7</v>
      </c>
      <c r="C27" s="126" t="s">
        <v>4</v>
      </c>
      <c r="D27" s="144">
        <v>1</v>
      </c>
      <c r="E27" s="138">
        <v>42</v>
      </c>
      <c r="F27" s="99">
        <v>64</v>
      </c>
      <c r="G27" s="87">
        <f t="shared" si="0"/>
        <v>42</v>
      </c>
      <c r="H27" s="34">
        <f t="shared" si="1"/>
        <v>64</v>
      </c>
      <c r="I27" s="12"/>
      <c r="J27" s="12"/>
      <c r="K27" s="12"/>
      <c r="L27" s="12"/>
      <c r="M27" s="12"/>
    </row>
    <row r="28" spans="2:19" ht="19.5" customHeight="1" thickTop="1" thickBot="1">
      <c r="B28" s="175"/>
      <c r="C28" s="127" t="s">
        <v>6</v>
      </c>
      <c r="D28" s="144">
        <v>1</v>
      </c>
      <c r="E28" s="139">
        <v>30</v>
      </c>
      <c r="F28" s="100">
        <v>42</v>
      </c>
      <c r="G28" s="88">
        <f t="shared" si="0"/>
        <v>30</v>
      </c>
      <c r="H28" s="35">
        <f t="shared" si="1"/>
        <v>42</v>
      </c>
      <c r="I28" s="13"/>
      <c r="J28" s="14"/>
      <c r="K28" s="14"/>
      <c r="L28" s="14"/>
      <c r="M28" s="14"/>
    </row>
    <row r="29" spans="2:19" ht="19.5" customHeight="1" thickTop="1" thickBot="1">
      <c r="B29" s="175"/>
      <c r="C29" s="128" t="s">
        <v>8</v>
      </c>
      <c r="D29" s="144">
        <v>1</v>
      </c>
      <c r="E29" s="140">
        <v>30</v>
      </c>
      <c r="F29" s="101">
        <v>30</v>
      </c>
      <c r="G29" s="89">
        <f t="shared" si="0"/>
        <v>30</v>
      </c>
      <c r="H29" s="36">
        <f t="shared" si="1"/>
        <v>30</v>
      </c>
      <c r="I29" s="13"/>
      <c r="J29" s="14"/>
      <c r="K29" s="14"/>
      <c r="L29" s="14"/>
      <c r="M29" s="14"/>
    </row>
    <row r="30" spans="2:19" ht="19.5" customHeight="1" thickTop="1" thickBot="1">
      <c r="B30" s="173" t="s">
        <v>9</v>
      </c>
      <c r="C30" s="129" t="s">
        <v>6</v>
      </c>
      <c r="D30" s="144">
        <v>1</v>
      </c>
      <c r="E30" s="141">
        <v>30</v>
      </c>
      <c r="F30" s="102">
        <v>42</v>
      </c>
      <c r="G30" s="90">
        <f t="shared" si="0"/>
        <v>30</v>
      </c>
      <c r="H30" s="37">
        <f t="shared" si="1"/>
        <v>42</v>
      </c>
      <c r="I30" s="12"/>
      <c r="J30" s="12"/>
      <c r="K30" s="12"/>
      <c r="L30" s="12"/>
      <c r="M30" s="12"/>
    </row>
    <row r="31" spans="2:19" ht="19.5" customHeight="1" thickTop="1" thickBot="1">
      <c r="B31" s="174"/>
      <c r="C31" s="130" t="s">
        <v>8</v>
      </c>
      <c r="D31" s="144">
        <v>1</v>
      </c>
      <c r="E31" s="142">
        <v>30</v>
      </c>
      <c r="F31" s="103">
        <v>30</v>
      </c>
      <c r="G31" s="91">
        <f t="shared" si="0"/>
        <v>30</v>
      </c>
      <c r="H31" s="38">
        <f t="shared" si="1"/>
        <v>30</v>
      </c>
      <c r="I31" s="13"/>
      <c r="J31" s="14"/>
      <c r="K31" s="14"/>
      <c r="L31" s="14"/>
      <c r="M31" s="14"/>
    </row>
    <row r="32" spans="2:19" s="13" customFormat="1" ht="19.5" customHeight="1">
      <c r="B32" s="153"/>
      <c r="C32" s="154"/>
      <c r="D32" s="143">
        <f>SUM(D19:D31)</f>
        <v>13</v>
      </c>
      <c r="E32" s="55"/>
      <c r="F32" s="55"/>
      <c r="G32" s="56">
        <f>SUM(G19:G20,G21:G23,G24:G25,G26,G27:G29,G30:G31)</f>
        <v>1196</v>
      </c>
      <c r="H32" s="56">
        <f>SUM(H19:H20,H21:H23,H24:H25,H26,H27:H29,H30:H31)</f>
        <v>1376</v>
      </c>
      <c r="I32" s="12"/>
      <c r="J32" s="14"/>
      <c r="K32" s="14"/>
      <c r="L32" s="14"/>
      <c r="M32" s="14"/>
      <c r="N32" s="3"/>
      <c r="O32" s="3"/>
      <c r="P32" s="3"/>
      <c r="Q32" s="3"/>
      <c r="R32" s="3"/>
      <c r="S32" s="3"/>
    </row>
    <row r="33" spans="2:19" s="4" customFormat="1" ht="19.5" customHeight="1">
      <c r="B33" s="48"/>
      <c r="C33" s="49"/>
      <c r="D33" s="5"/>
      <c r="E33" s="50"/>
      <c r="F33" s="50"/>
      <c r="G33" s="51"/>
      <c r="H33" s="51"/>
      <c r="I33" s="52"/>
      <c r="J33" s="53"/>
      <c r="K33" s="53"/>
      <c r="L33" s="53"/>
      <c r="M33" s="53"/>
      <c r="N33" s="54"/>
      <c r="O33" s="54"/>
      <c r="P33" s="54"/>
      <c r="Q33" s="54"/>
      <c r="R33" s="54"/>
      <c r="S33" s="54"/>
    </row>
    <row r="34" spans="2:19" s="4" customFormat="1" ht="19.5" customHeight="1">
      <c r="C34" s="10"/>
      <c r="D34" s="43"/>
      <c r="E34" s="43"/>
      <c r="F34" s="43"/>
      <c r="G34" s="7"/>
      <c r="H34" s="7"/>
      <c r="I34" s="15"/>
      <c r="J34" s="52"/>
      <c r="K34" s="52"/>
      <c r="L34" s="52"/>
      <c r="M34" s="52"/>
      <c r="N34" s="54"/>
      <c r="O34" s="54"/>
      <c r="P34" s="54"/>
      <c r="Q34" s="54"/>
      <c r="R34" s="54"/>
      <c r="S34" s="54"/>
    </row>
    <row r="35" spans="2:19" s="14" customFormat="1" ht="19.5" customHeight="1" thickBot="1">
      <c r="B35" s="164" t="s">
        <v>29</v>
      </c>
      <c r="C35" s="165"/>
      <c r="D35" s="166" t="s">
        <v>22</v>
      </c>
      <c r="E35" s="166"/>
      <c r="F35" s="166"/>
      <c r="G35" s="166"/>
      <c r="H35" s="166" t="s">
        <v>24</v>
      </c>
      <c r="I35" s="166"/>
      <c r="J35" s="166"/>
      <c r="K35" s="167"/>
      <c r="M35" s="9"/>
      <c r="N35" s="9"/>
      <c r="O35" s="9"/>
      <c r="P35" s="9"/>
      <c r="Q35" s="9"/>
      <c r="R35" s="9"/>
    </row>
    <row r="36" spans="2:19" s="9" customFormat="1" ht="19.5" customHeight="1" thickBot="1">
      <c r="B36" s="151"/>
      <c r="C36" s="152"/>
      <c r="D36" s="159" t="s">
        <v>21</v>
      </c>
      <c r="E36" s="159"/>
      <c r="F36" s="159" t="s">
        <v>23</v>
      </c>
      <c r="G36" s="159"/>
      <c r="H36" s="159" t="s">
        <v>19</v>
      </c>
      <c r="I36" s="159"/>
      <c r="J36" s="159" t="s">
        <v>20</v>
      </c>
      <c r="K36" s="172"/>
      <c r="L36" s="14"/>
    </row>
    <row r="37" spans="2:19" ht="19.5" customHeight="1" thickBot="1">
      <c r="B37" s="149" t="s">
        <v>26</v>
      </c>
      <c r="C37" s="150"/>
      <c r="D37" s="57" t="s">
        <v>12</v>
      </c>
      <c r="E37" s="57" t="s">
        <v>13</v>
      </c>
      <c r="F37" s="57" t="s">
        <v>12</v>
      </c>
      <c r="G37" s="57" t="s">
        <v>13</v>
      </c>
      <c r="H37" s="57" t="s">
        <v>12</v>
      </c>
      <c r="I37" s="57" t="s">
        <v>13</v>
      </c>
      <c r="J37" s="57" t="s">
        <v>12</v>
      </c>
      <c r="K37" s="69" t="s">
        <v>13</v>
      </c>
      <c r="L37" s="12"/>
      <c r="M37" s="13"/>
      <c r="N37" s="13"/>
      <c r="O37" s="13"/>
      <c r="P37" s="13"/>
      <c r="Q37" s="13"/>
      <c r="R37" s="13"/>
    </row>
    <row r="38" spans="2:19" ht="19.5" customHeight="1" thickBot="1">
      <c r="B38" s="155" t="s">
        <v>11</v>
      </c>
      <c r="C38" s="156"/>
      <c r="D38" s="70">
        <v>60</v>
      </c>
      <c r="E38" s="71">
        <v>60</v>
      </c>
      <c r="F38" s="71">
        <v>10</v>
      </c>
      <c r="G38" s="77">
        <v>12</v>
      </c>
      <c r="H38" s="74">
        <f t="shared" ref="H38:I41" si="2">D38*J38</f>
        <v>60</v>
      </c>
      <c r="I38" s="72">
        <f t="shared" si="2"/>
        <v>60</v>
      </c>
      <c r="J38" s="72">
        <f>IF(D32&gt;9, (ROUND(D32/G38,0)), 0)</f>
        <v>1</v>
      </c>
      <c r="K38" s="73">
        <f>IF(D32&gt;9, (ROUND(D32/F38,0)), 0)</f>
        <v>1</v>
      </c>
      <c r="L38" s="14"/>
      <c r="M38" s="13"/>
      <c r="N38" s="13"/>
      <c r="O38" s="13"/>
      <c r="P38" s="13"/>
      <c r="Q38" s="13"/>
      <c r="R38" s="13"/>
    </row>
    <row r="39" spans="2:19" ht="19.5" customHeight="1" thickBot="1">
      <c r="B39" s="157" t="s">
        <v>16</v>
      </c>
      <c r="C39" s="158"/>
      <c r="D39" s="23">
        <v>120</v>
      </c>
      <c r="E39" s="24">
        <v>120</v>
      </c>
      <c r="F39" s="24">
        <v>20</v>
      </c>
      <c r="G39" s="78">
        <v>24</v>
      </c>
      <c r="H39" s="75">
        <f t="shared" si="2"/>
        <v>0</v>
      </c>
      <c r="I39" s="25">
        <f t="shared" si="2"/>
        <v>120</v>
      </c>
      <c r="J39" s="25">
        <f>IF(D32&gt;19, (ROUND(D32/G39,0)), 0)</f>
        <v>0</v>
      </c>
      <c r="K39" s="26">
        <f>IF(D32&gt;9, (ROUND(D32/F39,0)), 0)</f>
        <v>1</v>
      </c>
      <c r="L39" s="14"/>
      <c r="M39" s="13"/>
      <c r="N39" s="13"/>
      <c r="O39" s="13"/>
      <c r="P39" s="13"/>
      <c r="Q39" s="13"/>
      <c r="R39" s="13"/>
    </row>
    <row r="40" spans="2:19" ht="19.5" customHeight="1" thickBot="1">
      <c r="B40" s="157" t="s">
        <v>17</v>
      </c>
      <c r="C40" s="158"/>
      <c r="D40" s="23">
        <v>180</v>
      </c>
      <c r="E40" s="24">
        <v>240</v>
      </c>
      <c r="F40" s="24">
        <v>40</v>
      </c>
      <c r="G40" s="78">
        <v>48</v>
      </c>
      <c r="H40" s="75">
        <f t="shared" si="2"/>
        <v>0</v>
      </c>
      <c r="I40" s="25">
        <f t="shared" si="2"/>
        <v>0</v>
      </c>
      <c r="J40" s="25">
        <f>IF(D32&gt;39, (ROUND(D32/G40,0)), 0)</f>
        <v>0</v>
      </c>
      <c r="K40" s="26">
        <f>IF(D32&gt;9, (ROUND(D32/F40,0)), 0)</f>
        <v>0</v>
      </c>
    </row>
    <row r="41" spans="2:19" ht="19.5" customHeight="1" thickBot="1">
      <c r="B41" s="147" t="s">
        <v>18</v>
      </c>
      <c r="C41" s="148"/>
      <c r="D41" s="65">
        <v>600</v>
      </c>
      <c r="E41" s="66">
        <v>600</v>
      </c>
      <c r="F41" s="66">
        <v>80</v>
      </c>
      <c r="G41" s="79">
        <v>96</v>
      </c>
      <c r="H41" s="76">
        <f t="shared" si="2"/>
        <v>0</v>
      </c>
      <c r="I41" s="67">
        <f t="shared" si="2"/>
        <v>0</v>
      </c>
      <c r="J41" s="67">
        <f>IF(D32&gt;79, (ROUND(D32/G41,0)), 0)</f>
        <v>0</v>
      </c>
      <c r="K41" s="68">
        <f>IF(D32&gt;9, (ROUND(D32/F41,0)), 0)</f>
        <v>0</v>
      </c>
    </row>
    <row r="42" spans="2:19" ht="19.5" customHeight="1">
      <c r="B42" s="153"/>
      <c r="C42" s="153"/>
      <c r="D42" s="153"/>
      <c r="E42" s="153"/>
      <c r="F42" s="153"/>
      <c r="G42" s="154"/>
      <c r="H42" s="63">
        <f>SUM(H38:H41)</f>
        <v>60</v>
      </c>
      <c r="I42" s="63">
        <f>SUM(I38:I41)</f>
        <v>180</v>
      </c>
      <c r="J42" s="63">
        <f>SUM(J38:J41)</f>
        <v>1</v>
      </c>
      <c r="K42" s="64">
        <f>SUM(K38:K41)</f>
        <v>2</v>
      </c>
    </row>
    <row r="43" spans="2:19">
      <c r="B43" s="3" t="s">
        <v>27</v>
      </c>
      <c r="J43" s="3"/>
      <c r="N43" s="9"/>
    </row>
    <row r="44" spans="2:19">
      <c r="B44" s="3" t="s">
        <v>28</v>
      </c>
    </row>
  </sheetData>
  <sheetProtection algorithmName="SHA-512" hashValue="oSAeVFcFCp+n5RTuhZb4x40SVscwtCPqXMICb9QYGVnj0oJ/qDXF4AIpvjb3Ol/6b1ic4sNbFbJcgKIP1/aw2g==" saltValue="mVH2mK4Y2KxcIL5YoBiaJQ==" spinCount="100000" sheet="1" objects="1" scenarios="1" selectLockedCells="1"/>
  <customSheetViews>
    <customSheetView guid="{0058188D-78EE-42F9-9195-08EAF710C4D6}" scale="90" showGridLines="0" topLeftCell="A22">
      <selection sqref="A1:J40"/>
      <pageMargins left="0.7" right="0.7" top="0.75" bottom="0.75" header="0.3" footer="0.3"/>
      <pageSetup orientation="portrait" r:id="rId1"/>
    </customSheetView>
  </customSheetViews>
  <mergeCells count="33">
    <mergeCell ref="D5:E5"/>
    <mergeCell ref="B8:C8"/>
    <mergeCell ref="B12:C12"/>
    <mergeCell ref="B7:C7"/>
    <mergeCell ref="B9:C9"/>
    <mergeCell ref="B10:C10"/>
    <mergeCell ref="B11:C11"/>
    <mergeCell ref="H35:K35"/>
    <mergeCell ref="B21:B23"/>
    <mergeCell ref="B19:B20"/>
    <mergeCell ref="E17:F17"/>
    <mergeCell ref="H36:I36"/>
    <mergeCell ref="J36:K36"/>
    <mergeCell ref="B30:B31"/>
    <mergeCell ref="B27:B29"/>
    <mergeCell ref="B24:B26"/>
    <mergeCell ref="G17:H17"/>
    <mergeCell ref="B3:K3"/>
    <mergeCell ref="B41:C41"/>
    <mergeCell ref="B37:C37"/>
    <mergeCell ref="B36:C36"/>
    <mergeCell ref="B42:G42"/>
    <mergeCell ref="B32:C32"/>
    <mergeCell ref="B38:C38"/>
    <mergeCell ref="B39:C39"/>
    <mergeCell ref="B40:C40"/>
    <mergeCell ref="D36:E36"/>
    <mergeCell ref="F36:G36"/>
    <mergeCell ref="E16:F16"/>
    <mergeCell ref="G16:H16"/>
    <mergeCell ref="D17:D18"/>
    <mergeCell ref="B35:C35"/>
    <mergeCell ref="D35:G35"/>
  </mergeCells>
  <pageMargins left="0.7" right="0.7" top="0.75" bottom="0.75" header="0.3" footer="0.3"/>
  <pageSetup paperSize="66" orientation="landscape" horizontalDpi="3600" verticalDpi="36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OSU Calculator</vt:lpstr>
      <vt:lpstr>'OSU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Aaryne</dc:creator>
  <cp:lastModifiedBy>Gayley, Rebekah J.</cp:lastModifiedBy>
  <cp:lastPrinted>2021-08-30T19:05:52Z</cp:lastPrinted>
  <dcterms:created xsi:type="dcterms:W3CDTF">2021-08-17T17:42:39Z</dcterms:created>
  <dcterms:modified xsi:type="dcterms:W3CDTF">2021-10-26T18:11:28Z</dcterms:modified>
</cp:coreProperties>
</file>